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0-ANDRES PERSONAL\07 POLITICA\2026 CAMPAÑA\"/>
    </mc:Choice>
  </mc:AlternateContent>
  <xr:revisionPtr revIDLastSave="0" documentId="13_ncr:1_{8FA2EDB4-4D39-446C-AC16-9E8F50FCB089}" xr6:coauthVersionLast="47" xr6:coauthVersionMax="47" xr10:uidLastSave="{00000000-0000-0000-0000-000000000000}"/>
  <bookViews>
    <workbookView xWindow="-108" yWindow="-108" windowWidth="23256" windowHeight="12456" tabRatio="877" xr2:uid="{27AD7517-DFF7-4F03-AFDC-A1FFDE8D7150}"/>
  </bookViews>
  <sheets>
    <sheet name="RESUMEN" sheetId="6" r:id="rId1"/>
    <sheet name="ANA" sheetId="17" r:id="rId2"/>
    <sheet name="PBG" sheetId="3" r:id="rId3"/>
    <sheet name="OBR" sheetId="2" r:id="rId4"/>
    <sheet name="IND" sheetId="7" r:id="rId5"/>
    <sheet name="COO" sheetId="11" r:id="rId6"/>
    <sheet name="DUN" sheetId="23" r:id="rId7"/>
    <sheet name="PPT" sheetId="24" r:id="rId8"/>
    <sheet name="PLP" sheetId="4" r:id="rId9"/>
    <sheet name="PPR" sheetId="15" r:id="rId10"/>
    <sheet name="FEP" sheetId="8" r:id="rId11"/>
    <sheet name="PET" sheetId="25" r:id="rId12"/>
    <sheet name="VER" sheetId="18" r:id="rId13"/>
    <sheet name="FED" sheetId="19" r:id="rId14"/>
    <sheet name="FDE" sheetId="13" r:id="rId15"/>
    <sheet name="PPP" sheetId="5" r:id="rId16"/>
    <sheet name="PAC" sheetId="16" r:id="rId17"/>
    <sheet name="PRI" sheetId="21" r:id="rId18"/>
    <sheet name="SIC" sheetId="12" r:id="rId19"/>
    <sheet name="PRO" sheetId="10" r:id="rId20"/>
    <sheet name="UCD" sheetId="1" r:id="rId21"/>
    <sheet name="UNA" sheetId="20" r:id="rId22"/>
    <sheet name="FYL" sheetId="22" r:id="rId23"/>
    <sheet name="PLG" sheetId="14" r:id="rId24"/>
    <sheet name="FRE" sheetId="26" r:id="rId25"/>
  </sheets>
  <definedNames>
    <definedName name="_xlnm._FilterDatabase" localSheetId="1" hidden="1">ANA!$A$8:$N$38</definedName>
    <definedName name="_xlnm._FilterDatabase" localSheetId="3" hidden="1">OBR!$L$9:$L$43</definedName>
    <definedName name="_xlnm._FilterDatabase" localSheetId="2" hidden="1">PBG!$L$9:$L$46</definedName>
    <definedName name="_xlnm._FilterDatabase" localSheetId="0" hidden="1">RESUMEN!$A$1:$E$38</definedName>
    <definedName name="_xlnm._FilterDatabase" localSheetId="20" hidden="1">UCD!$L$8:$L$41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9" i="6" l="1"/>
  <c r="B29" i="6"/>
  <c r="B38" i="6"/>
  <c r="B34" i="6"/>
  <c r="B33" i="6"/>
  <c r="B32" i="6"/>
  <c r="B21" i="6"/>
  <c r="B20" i="6"/>
  <c r="B28" i="6"/>
  <c r="B27" i="6"/>
  <c r="B16" i="6"/>
  <c r="B26" i="6"/>
  <c r="B36" i="6"/>
  <c r="B19" i="6"/>
  <c r="B37" i="6"/>
  <c r="B17" i="6"/>
  <c r="B31" i="6"/>
  <c r="B30" i="6"/>
  <c r="B25" i="6"/>
  <c r="B24" i="6"/>
  <c r="B35" i="6"/>
  <c r="B15" i="6"/>
  <c r="B23" i="6"/>
  <c r="B22" i="6"/>
  <c r="B18" i="6"/>
  <c r="E37" i="6"/>
  <c r="E23" i="6"/>
  <c r="N5" i="2" l="1"/>
  <c r="M5" i="2"/>
  <c r="L5" i="2"/>
  <c r="N4" i="2"/>
  <c r="N6" i="2" s="1"/>
  <c r="M4" i="2"/>
  <c r="M6" i="2" s="1"/>
  <c r="L4" i="2"/>
  <c r="L6" i="2" s="1"/>
  <c r="N5" i="7"/>
  <c r="M5" i="7"/>
  <c r="M6" i="7" s="1"/>
  <c r="L5" i="7"/>
  <c r="L6" i="7" s="1"/>
  <c r="N4" i="7"/>
  <c r="N6" i="7" s="1"/>
  <c r="M4" i="7"/>
  <c r="L4" i="7"/>
  <c r="N5" i="11"/>
  <c r="M5" i="11"/>
  <c r="L5" i="11"/>
  <c r="N4" i="11"/>
  <c r="N6" i="11" s="1"/>
  <c r="M4" i="11"/>
  <c r="M6" i="11" s="1"/>
  <c r="L4" i="11"/>
  <c r="L6" i="11" s="1"/>
  <c r="L6" i="23"/>
  <c r="N5" i="23"/>
  <c r="N6" i="23" s="1"/>
  <c r="M5" i="23"/>
  <c r="M6" i="23" s="1"/>
  <c r="L5" i="23"/>
  <c r="N4" i="23"/>
  <c r="M4" i="23"/>
  <c r="L4" i="23"/>
  <c r="N5" i="24"/>
  <c r="M5" i="24"/>
  <c r="L5" i="24"/>
  <c r="N4" i="24"/>
  <c r="N6" i="24" s="1"/>
  <c r="M4" i="24"/>
  <c r="M6" i="24" s="1"/>
  <c r="L4" i="24"/>
  <c r="L6" i="24" s="1"/>
  <c r="N6" i="4"/>
  <c r="M6" i="4"/>
  <c r="L6" i="4"/>
  <c r="N5" i="4"/>
  <c r="M5" i="4"/>
  <c r="L5" i="4"/>
  <c r="N4" i="4"/>
  <c r="M4" i="4"/>
  <c r="L4" i="4"/>
  <c r="N5" i="15"/>
  <c r="M5" i="15"/>
  <c r="L5" i="15"/>
  <c r="N4" i="15"/>
  <c r="N6" i="15" s="1"/>
  <c r="M4" i="15"/>
  <c r="M6" i="15" s="1"/>
  <c r="L4" i="15"/>
  <c r="L6" i="15" s="1"/>
  <c r="N6" i="8"/>
  <c r="N5" i="8"/>
  <c r="M5" i="8"/>
  <c r="L5" i="8"/>
  <c r="N4" i="8"/>
  <c r="M4" i="8"/>
  <c r="M6" i="8" s="1"/>
  <c r="L4" i="8"/>
  <c r="L6" i="8" s="1"/>
  <c r="N5" i="25"/>
  <c r="M5" i="25"/>
  <c r="L5" i="25"/>
  <c r="L6" i="25" s="1"/>
  <c r="N4" i="25"/>
  <c r="N6" i="25" s="1"/>
  <c r="M4" i="25"/>
  <c r="M6" i="25" s="1"/>
  <c r="L4" i="25"/>
  <c r="N5" i="18"/>
  <c r="M5" i="18"/>
  <c r="L5" i="18"/>
  <c r="N4" i="18"/>
  <c r="N6" i="18" s="1"/>
  <c r="M4" i="18"/>
  <c r="M6" i="18" s="1"/>
  <c r="L4" i="18"/>
  <c r="L6" i="18" s="1"/>
  <c r="N5" i="19"/>
  <c r="N6" i="19" s="1"/>
  <c r="M5" i="19"/>
  <c r="M6" i="19" s="1"/>
  <c r="L5" i="19"/>
  <c r="L6" i="19" s="1"/>
  <c r="N4" i="19"/>
  <c r="M4" i="19"/>
  <c r="L4" i="19"/>
  <c r="N5" i="13"/>
  <c r="M5" i="13"/>
  <c r="L5" i="13"/>
  <c r="N4" i="13"/>
  <c r="N6" i="13" s="1"/>
  <c r="M4" i="13"/>
  <c r="M6" i="13" s="1"/>
  <c r="L4" i="13"/>
  <c r="L6" i="13" s="1"/>
  <c r="M6" i="5"/>
  <c r="L6" i="5"/>
  <c r="N5" i="5"/>
  <c r="N6" i="5" s="1"/>
  <c r="M5" i="5"/>
  <c r="L5" i="5"/>
  <c r="N4" i="5"/>
  <c r="M4" i="5"/>
  <c r="L4" i="5"/>
  <c r="N5" i="16"/>
  <c r="M5" i="16"/>
  <c r="L5" i="16"/>
  <c r="N4" i="16"/>
  <c r="N6" i="16" s="1"/>
  <c r="M4" i="16"/>
  <c r="M6" i="16" s="1"/>
  <c r="L4" i="16"/>
  <c r="L6" i="16" s="1"/>
  <c r="N6" i="21"/>
  <c r="M6" i="21"/>
  <c r="N5" i="21"/>
  <c r="M5" i="21"/>
  <c r="L5" i="21"/>
  <c r="N4" i="21"/>
  <c r="M4" i="21"/>
  <c r="L4" i="21"/>
  <c r="L6" i="21" s="1"/>
  <c r="N5" i="12"/>
  <c r="M5" i="12"/>
  <c r="L5" i="12"/>
  <c r="N4" i="12"/>
  <c r="N6" i="12" s="1"/>
  <c r="M4" i="12"/>
  <c r="M6" i="12" s="1"/>
  <c r="L4" i="12"/>
  <c r="L6" i="12" s="1"/>
  <c r="L5" i="10"/>
  <c r="L4" i="10"/>
  <c r="L6" i="10" s="1"/>
  <c r="L5" i="1"/>
  <c r="L6" i="1" s="1"/>
  <c r="L4" i="1"/>
  <c r="L5" i="20"/>
  <c r="L4" i="20"/>
  <c r="L6" i="22"/>
  <c r="N5" i="22"/>
  <c r="N6" i="22" s="1"/>
  <c r="M5" i="22"/>
  <c r="M6" i="22" s="1"/>
  <c r="L5" i="22"/>
  <c r="N4" i="22"/>
  <c r="M4" i="22"/>
  <c r="L4" i="22"/>
  <c r="N5" i="14"/>
  <c r="M5" i="14"/>
  <c r="L5" i="14"/>
  <c r="N4" i="14"/>
  <c r="N6" i="14" s="1"/>
  <c r="M4" i="14"/>
  <c r="M6" i="14" s="1"/>
  <c r="L4" i="14"/>
  <c r="L6" i="14" s="1"/>
  <c r="N6" i="26"/>
  <c r="L6" i="26"/>
  <c r="C39" i="6" s="1"/>
  <c r="N5" i="26"/>
  <c r="M5" i="26"/>
  <c r="M6" i="26" s="1"/>
  <c r="L5" i="26"/>
  <c r="N4" i="26"/>
  <c r="M4" i="26"/>
  <c r="L4" i="26"/>
  <c r="N5" i="3"/>
  <c r="M5" i="3"/>
  <c r="L5" i="3"/>
  <c r="N4" i="3"/>
  <c r="N6" i="3" s="1"/>
  <c r="M4" i="3"/>
  <c r="M6" i="3" s="1"/>
  <c r="L4" i="3"/>
  <c r="L6" i="3" s="1"/>
  <c r="M38" i="14"/>
  <c r="N38" i="14" s="1"/>
  <c r="M37" i="14"/>
  <c r="N37" i="14" s="1"/>
  <c r="M35" i="14"/>
  <c r="N35" i="14" s="1"/>
  <c r="M33" i="14"/>
  <c r="N33" i="14" s="1"/>
  <c r="M32" i="14"/>
  <c r="N32" i="14" s="1"/>
  <c r="M31" i="14"/>
  <c r="N31" i="14" s="1"/>
  <c r="M30" i="14"/>
  <c r="N30" i="14" s="1"/>
  <c r="M29" i="14"/>
  <c r="N29" i="14" s="1"/>
  <c r="M28" i="14"/>
  <c r="N28" i="14" s="1"/>
  <c r="M27" i="14"/>
  <c r="N27" i="14" s="1"/>
  <c r="M26" i="14"/>
  <c r="N26" i="14" s="1"/>
  <c r="M25" i="14"/>
  <c r="N25" i="14" s="1"/>
  <c r="M24" i="14"/>
  <c r="N24" i="14" s="1"/>
  <c r="M23" i="14"/>
  <c r="N23" i="14" s="1"/>
  <c r="M22" i="14"/>
  <c r="N22" i="14" s="1"/>
  <c r="M21" i="14"/>
  <c r="N21" i="14" s="1"/>
  <c r="M19" i="14"/>
  <c r="N19" i="14" s="1"/>
  <c r="M18" i="14"/>
  <c r="N18" i="14" s="1"/>
  <c r="M17" i="14"/>
  <c r="N17" i="14" s="1"/>
  <c r="M16" i="14"/>
  <c r="N16" i="14" s="1"/>
  <c r="M15" i="14"/>
  <c r="N15" i="14" s="1"/>
  <c r="M14" i="14"/>
  <c r="N14" i="14" s="1"/>
  <c r="M13" i="14"/>
  <c r="N13" i="14" s="1"/>
  <c r="M12" i="14"/>
  <c r="N12" i="14" s="1"/>
  <c r="M11" i="14"/>
  <c r="N11" i="14" s="1"/>
  <c r="M10" i="14"/>
  <c r="N10" i="14" s="1"/>
  <c r="M9" i="14"/>
  <c r="N9" i="14" s="1"/>
  <c r="M38" i="26"/>
  <c r="N38" i="26" s="1"/>
  <c r="M37" i="26"/>
  <c r="N37" i="26" s="1"/>
  <c r="M36" i="26"/>
  <c r="N36" i="26" s="1"/>
  <c r="M35" i="26"/>
  <c r="N35" i="26" s="1"/>
  <c r="M34" i="26"/>
  <c r="N34" i="26" s="1"/>
  <c r="M33" i="26"/>
  <c r="N33" i="26" s="1"/>
  <c r="M32" i="26"/>
  <c r="N32" i="26" s="1"/>
  <c r="M31" i="26"/>
  <c r="N31" i="26" s="1"/>
  <c r="M30" i="26"/>
  <c r="N30" i="26" s="1"/>
  <c r="M29" i="26"/>
  <c r="N29" i="26" s="1"/>
  <c r="M28" i="26"/>
  <c r="N28" i="26" s="1"/>
  <c r="M27" i="26"/>
  <c r="N27" i="26" s="1"/>
  <c r="M26" i="26"/>
  <c r="N26" i="26" s="1"/>
  <c r="M25" i="26"/>
  <c r="N25" i="26" s="1"/>
  <c r="M24" i="26"/>
  <c r="N24" i="26" s="1"/>
  <c r="M23" i="26"/>
  <c r="N23" i="26" s="1"/>
  <c r="M22" i="26"/>
  <c r="N22" i="26" s="1"/>
  <c r="M21" i="26"/>
  <c r="N21" i="26" s="1"/>
  <c r="M20" i="26"/>
  <c r="N20" i="26" s="1"/>
  <c r="M19" i="26"/>
  <c r="N19" i="26" s="1"/>
  <c r="M18" i="26"/>
  <c r="N18" i="26" s="1"/>
  <c r="M17" i="26"/>
  <c r="N17" i="26" s="1"/>
  <c r="M16" i="26"/>
  <c r="N16" i="26" s="1"/>
  <c r="M15" i="26"/>
  <c r="N15" i="26" s="1"/>
  <c r="M14" i="26"/>
  <c r="N14" i="26" s="1"/>
  <c r="M13" i="26"/>
  <c r="N13" i="26" s="1"/>
  <c r="M12" i="26"/>
  <c r="N12" i="26" s="1"/>
  <c r="M11" i="26"/>
  <c r="N11" i="26" s="1"/>
  <c r="M10" i="26"/>
  <c r="M9" i="26"/>
  <c r="N9" i="26" s="1"/>
  <c r="L6" i="20" l="1"/>
  <c r="D39" i="6"/>
  <c r="C18" i="6"/>
  <c r="N10" i="26"/>
  <c r="D18" i="6"/>
  <c r="M38" i="15"/>
  <c r="N38" i="15" s="1"/>
  <c r="M37" i="15"/>
  <c r="N37" i="15" s="1"/>
  <c r="M36" i="15"/>
  <c r="N36" i="15" s="1"/>
  <c r="M35" i="15"/>
  <c r="N35" i="15" s="1"/>
  <c r="M33" i="15"/>
  <c r="N33" i="15" s="1"/>
  <c r="M32" i="15"/>
  <c r="N32" i="15" s="1"/>
  <c r="M31" i="15"/>
  <c r="N31" i="15" s="1"/>
  <c r="M30" i="15"/>
  <c r="N30" i="15" s="1"/>
  <c r="M29" i="15"/>
  <c r="N29" i="15" s="1"/>
  <c r="M28" i="15"/>
  <c r="N28" i="15" s="1"/>
  <c r="M27" i="15"/>
  <c r="N27" i="15" s="1"/>
  <c r="M26" i="15"/>
  <c r="N26" i="15" s="1"/>
  <c r="M25" i="15"/>
  <c r="N25" i="15" s="1"/>
  <c r="M24" i="15"/>
  <c r="N24" i="15" s="1"/>
  <c r="M23" i="15"/>
  <c r="N23" i="15" s="1"/>
  <c r="M22" i="15"/>
  <c r="N22" i="15" s="1"/>
  <c r="M21" i="15"/>
  <c r="N21" i="15" s="1"/>
  <c r="M19" i="15"/>
  <c r="N19" i="15" s="1"/>
  <c r="M18" i="15"/>
  <c r="N18" i="15" s="1"/>
  <c r="M17" i="15"/>
  <c r="N17" i="15" s="1"/>
  <c r="M16" i="15"/>
  <c r="N16" i="15" s="1"/>
  <c r="M15" i="15"/>
  <c r="N15" i="15" s="1"/>
  <c r="M14" i="15"/>
  <c r="N14" i="15" s="1"/>
  <c r="M13" i="15"/>
  <c r="N13" i="15" s="1"/>
  <c r="M12" i="15"/>
  <c r="N12" i="15" s="1"/>
  <c r="M11" i="15"/>
  <c r="N11" i="15" s="1"/>
  <c r="M10" i="15"/>
  <c r="N10" i="15" s="1"/>
  <c r="M9" i="15"/>
  <c r="N9" i="15" s="1"/>
  <c r="M38" i="1"/>
  <c r="N38" i="1" s="1"/>
  <c r="M37" i="1"/>
  <c r="N37" i="1" s="1"/>
  <c r="M36" i="1"/>
  <c r="N36" i="1" s="1"/>
  <c r="M35" i="1"/>
  <c r="N35" i="1" s="1"/>
  <c r="M34" i="1"/>
  <c r="M33" i="1"/>
  <c r="N33" i="1" s="1"/>
  <c r="M32" i="1"/>
  <c r="N32" i="1" s="1"/>
  <c r="M31" i="1"/>
  <c r="N31" i="1" s="1"/>
  <c r="M30" i="1"/>
  <c r="N30" i="1" s="1"/>
  <c r="M29" i="1"/>
  <c r="N29" i="1" s="1"/>
  <c r="M28" i="1"/>
  <c r="N28" i="1" s="1"/>
  <c r="M27" i="1"/>
  <c r="N27" i="1" s="1"/>
  <c r="M26" i="1"/>
  <c r="N26" i="1" s="1"/>
  <c r="M25" i="1"/>
  <c r="N25" i="1" s="1"/>
  <c r="M24" i="1"/>
  <c r="N24" i="1" s="1"/>
  <c r="M23" i="1"/>
  <c r="N23" i="1" s="1"/>
  <c r="M22" i="1"/>
  <c r="N22" i="1" s="1"/>
  <c r="M21" i="1"/>
  <c r="N21" i="1" s="1"/>
  <c r="M20" i="1"/>
  <c r="N20" i="1" s="1"/>
  <c r="M19" i="1"/>
  <c r="N19" i="1" s="1"/>
  <c r="M18" i="1"/>
  <c r="N18" i="1" s="1"/>
  <c r="M17" i="1"/>
  <c r="N17" i="1" s="1"/>
  <c r="M16" i="1"/>
  <c r="N16" i="1" s="1"/>
  <c r="M15" i="1"/>
  <c r="N15" i="1" s="1"/>
  <c r="M14" i="1"/>
  <c r="N14" i="1" s="1"/>
  <c r="M13" i="1"/>
  <c r="N13" i="1" s="1"/>
  <c r="M12" i="1"/>
  <c r="N12" i="1" s="1"/>
  <c r="M11" i="1"/>
  <c r="N11" i="1" s="1"/>
  <c r="M10" i="1"/>
  <c r="N10" i="1" s="1"/>
  <c r="M9" i="1"/>
  <c r="N9" i="1" s="1"/>
  <c r="M38" i="10"/>
  <c r="N38" i="10" s="1"/>
  <c r="M37" i="10"/>
  <c r="N37" i="10" s="1"/>
  <c r="M36" i="10"/>
  <c r="N36" i="10" s="1"/>
  <c r="M35" i="10"/>
  <c r="N35" i="10" s="1"/>
  <c r="M34" i="10"/>
  <c r="N34" i="10" s="1"/>
  <c r="M33" i="10"/>
  <c r="N33" i="10" s="1"/>
  <c r="M32" i="10"/>
  <c r="N32" i="10" s="1"/>
  <c r="M31" i="10"/>
  <c r="N31" i="10" s="1"/>
  <c r="M30" i="10"/>
  <c r="N30" i="10" s="1"/>
  <c r="M29" i="10"/>
  <c r="M28" i="10"/>
  <c r="N28" i="10" s="1"/>
  <c r="M27" i="10"/>
  <c r="N27" i="10" s="1"/>
  <c r="M26" i="10"/>
  <c r="N26" i="10" s="1"/>
  <c r="M25" i="10"/>
  <c r="N25" i="10" s="1"/>
  <c r="M24" i="10"/>
  <c r="N24" i="10" s="1"/>
  <c r="M23" i="10"/>
  <c r="N23" i="10" s="1"/>
  <c r="M22" i="10"/>
  <c r="N22" i="10" s="1"/>
  <c r="M21" i="10"/>
  <c r="N21" i="10" s="1"/>
  <c r="M20" i="10"/>
  <c r="N20" i="10" s="1"/>
  <c r="M19" i="10"/>
  <c r="N19" i="10" s="1"/>
  <c r="M18" i="10"/>
  <c r="N18" i="10" s="1"/>
  <c r="M17" i="10"/>
  <c r="M16" i="10"/>
  <c r="M15" i="10"/>
  <c r="M14" i="10"/>
  <c r="N14" i="10" s="1"/>
  <c r="M12" i="10"/>
  <c r="N12" i="10" s="1"/>
  <c r="M11" i="10"/>
  <c r="N11" i="10" s="1"/>
  <c r="M10" i="10"/>
  <c r="N10" i="10" s="1"/>
  <c r="M9" i="10"/>
  <c r="M38" i="3"/>
  <c r="N38" i="3" s="1"/>
  <c r="M37" i="3"/>
  <c r="N37" i="3" s="1"/>
  <c r="M36" i="3"/>
  <c r="N36" i="3" s="1"/>
  <c r="M35" i="3"/>
  <c r="N35" i="3" s="1"/>
  <c r="M34" i="3"/>
  <c r="N34" i="3" s="1"/>
  <c r="M33" i="3"/>
  <c r="N33" i="3" s="1"/>
  <c r="M32" i="3"/>
  <c r="N32" i="3" s="1"/>
  <c r="M31" i="3"/>
  <c r="N31" i="3" s="1"/>
  <c r="M30" i="3"/>
  <c r="N30" i="3" s="1"/>
  <c r="M29" i="3"/>
  <c r="N29" i="3" s="1"/>
  <c r="M28" i="3"/>
  <c r="M27" i="3"/>
  <c r="N27" i="3" s="1"/>
  <c r="M26" i="3"/>
  <c r="N26" i="3" s="1"/>
  <c r="M25" i="3"/>
  <c r="N25" i="3" s="1"/>
  <c r="M24" i="3"/>
  <c r="N24" i="3" s="1"/>
  <c r="M23" i="3"/>
  <c r="M22" i="3"/>
  <c r="M21" i="3"/>
  <c r="M20" i="3"/>
  <c r="N20" i="3" s="1"/>
  <c r="M19" i="3"/>
  <c r="N19" i="3" s="1"/>
  <c r="M18" i="3"/>
  <c r="M17" i="3"/>
  <c r="N17" i="3" s="1"/>
  <c r="M16" i="3"/>
  <c r="N16" i="3" s="1"/>
  <c r="M15" i="3"/>
  <c r="N15" i="3" s="1"/>
  <c r="M14" i="3"/>
  <c r="N14" i="3" s="1"/>
  <c r="M13" i="3"/>
  <c r="N13" i="3" s="1"/>
  <c r="M12" i="3"/>
  <c r="N12" i="3" s="1"/>
  <c r="M11" i="3"/>
  <c r="N11" i="3" s="1"/>
  <c r="M10" i="3"/>
  <c r="N10" i="3" s="1"/>
  <c r="M9" i="3"/>
  <c r="N9" i="3" s="1"/>
  <c r="M38" i="12"/>
  <c r="N38" i="12" s="1"/>
  <c r="M37" i="12"/>
  <c r="N37" i="12" s="1"/>
  <c r="M36" i="12"/>
  <c r="N36" i="12" s="1"/>
  <c r="M35" i="12"/>
  <c r="N35" i="12" s="1"/>
  <c r="M33" i="12"/>
  <c r="N33" i="12" s="1"/>
  <c r="M32" i="12"/>
  <c r="N32" i="12" s="1"/>
  <c r="M31" i="12"/>
  <c r="N31" i="12" s="1"/>
  <c r="M30" i="12"/>
  <c r="N30" i="12" s="1"/>
  <c r="M29" i="12"/>
  <c r="N29" i="12" s="1"/>
  <c r="M28" i="12"/>
  <c r="N28" i="12" s="1"/>
  <c r="M27" i="12"/>
  <c r="N27" i="12" s="1"/>
  <c r="M26" i="12"/>
  <c r="N26" i="12" s="1"/>
  <c r="M25" i="12"/>
  <c r="N25" i="12" s="1"/>
  <c r="M24" i="12"/>
  <c r="N24" i="12" s="1"/>
  <c r="M23" i="12"/>
  <c r="N23" i="12" s="1"/>
  <c r="M22" i="12"/>
  <c r="N22" i="12" s="1"/>
  <c r="M21" i="12"/>
  <c r="N21" i="12" s="1"/>
  <c r="M20" i="12"/>
  <c r="N20" i="12" s="1"/>
  <c r="M19" i="12"/>
  <c r="N19" i="12" s="1"/>
  <c r="M18" i="12"/>
  <c r="N18" i="12" s="1"/>
  <c r="M17" i="12"/>
  <c r="N17" i="12" s="1"/>
  <c r="M16" i="12"/>
  <c r="N16" i="12" s="1"/>
  <c r="M15" i="12"/>
  <c r="N15" i="12" s="1"/>
  <c r="M14" i="12"/>
  <c r="N14" i="12" s="1"/>
  <c r="M13" i="12"/>
  <c r="N13" i="12" s="1"/>
  <c r="M11" i="12"/>
  <c r="N11" i="12" s="1"/>
  <c r="M10" i="12"/>
  <c r="N10" i="12" s="1"/>
  <c r="M9" i="12"/>
  <c r="N9" i="12" s="1"/>
  <c r="N34" i="1" l="1"/>
  <c r="M4" i="1"/>
  <c r="M5" i="1"/>
  <c r="M6" i="1" s="1"/>
  <c r="N16" i="10"/>
  <c r="M4" i="10"/>
  <c r="M5" i="10"/>
  <c r="E39" i="6"/>
  <c r="E18" i="6"/>
  <c r="N9" i="10"/>
  <c r="M38" i="5"/>
  <c r="N38" i="5" s="1"/>
  <c r="M36" i="5"/>
  <c r="M34" i="5"/>
  <c r="N34" i="5" s="1"/>
  <c r="M33" i="5"/>
  <c r="N33" i="5" s="1"/>
  <c r="M32" i="5"/>
  <c r="N32" i="5" s="1"/>
  <c r="M31" i="5"/>
  <c r="M30" i="5"/>
  <c r="N30" i="5" s="1"/>
  <c r="M29" i="5"/>
  <c r="N29" i="5" s="1"/>
  <c r="M28" i="5"/>
  <c r="M27" i="5"/>
  <c r="N27" i="5" s="1"/>
  <c r="M25" i="5"/>
  <c r="N25" i="5" s="1"/>
  <c r="M24" i="5"/>
  <c r="N24" i="5" s="1"/>
  <c r="M23" i="5"/>
  <c r="N23" i="5" s="1"/>
  <c r="M22" i="5"/>
  <c r="N22" i="5" s="1"/>
  <c r="M21" i="5"/>
  <c r="N21" i="5" s="1"/>
  <c r="M20" i="5"/>
  <c r="N20" i="5" s="1"/>
  <c r="M19" i="5"/>
  <c r="N19" i="5" s="1"/>
  <c r="M18" i="5"/>
  <c r="N18" i="5" s="1"/>
  <c r="M17" i="5"/>
  <c r="M16" i="5"/>
  <c r="N16" i="5" s="1"/>
  <c r="M15" i="5"/>
  <c r="N15" i="5" s="1"/>
  <c r="M13" i="5"/>
  <c r="N13" i="5" s="1"/>
  <c r="M12" i="5"/>
  <c r="N12" i="5" s="1"/>
  <c r="M11" i="5"/>
  <c r="N11" i="5" s="1"/>
  <c r="M10" i="5"/>
  <c r="N10" i="5" s="1"/>
  <c r="M9" i="5"/>
  <c r="N9" i="5" s="1"/>
  <c r="M10" i="13"/>
  <c r="M11" i="13"/>
  <c r="N11" i="13"/>
  <c r="M12" i="13"/>
  <c r="N12" i="13" s="1"/>
  <c r="M13" i="13"/>
  <c r="N13" i="13" s="1"/>
  <c r="M14" i="13"/>
  <c r="N14" i="13" s="1"/>
  <c r="M15" i="13"/>
  <c r="N15" i="13" s="1"/>
  <c r="M16" i="13"/>
  <c r="M17" i="13"/>
  <c r="M18" i="13"/>
  <c r="N18" i="13" s="1"/>
  <c r="M38" i="13"/>
  <c r="N38" i="13" s="1"/>
  <c r="M37" i="13"/>
  <c r="N37" i="13" s="1"/>
  <c r="M36" i="13"/>
  <c r="N36" i="13" s="1"/>
  <c r="M35" i="13"/>
  <c r="N35" i="13" s="1"/>
  <c r="M34" i="13"/>
  <c r="M33" i="13"/>
  <c r="M32" i="13"/>
  <c r="M31" i="13"/>
  <c r="N31" i="13" s="1"/>
  <c r="M30" i="13"/>
  <c r="M29" i="13"/>
  <c r="M27" i="13"/>
  <c r="N27" i="13" s="1"/>
  <c r="M26" i="13"/>
  <c r="N26" i="13" s="1"/>
  <c r="M25" i="13"/>
  <c r="N25" i="13" s="1"/>
  <c r="M24" i="13"/>
  <c r="N24" i="13" s="1"/>
  <c r="M23" i="13"/>
  <c r="M22" i="13"/>
  <c r="M21" i="13"/>
  <c r="N21" i="13" s="1"/>
  <c r="M20" i="13"/>
  <c r="N20" i="13" s="1"/>
  <c r="M9" i="13"/>
  <c r="N9" i="13" s="1"/>
  <c r="N5" i="1" l="1"/>
  <c r="N4" i="1"/>
  <c r="M6" i="10"/>
  <c r="N5" i="10"/>
  <c r="N4" i="10"/>
  <c r="N6" i="10" s="1"/>
  <c r="M38" i="8"/>
  <c r="N38" i="8" s="1"/>
  <c r="M37" i="8"/>
  <c r="N37" i="8" s="1"/>
  <c r="M30" i="8"/>
  <c r="N30" i="8" s="1"/>
  <c r="M29" i="8"/>
  <c r="M28" i="8"/>
  <c r="N28" i="8" s="1"/>
  <c r="M21" i="8"/>
  <c r="N21" i="8" s="1"/>
  <c r="M20" i="8"/>
  <c r="N20" i="8" s="1"/>
  <c r="M19" i="8"/>
  <c r="M18" i="8"/>
  <c r="N18" i="8" s="1"/>
  <c r="M17" i="8"/>
  <c r="N17" i="8" s="1"/>
  <c r="M16" i="8"/>
  <c r="N16" i="8" s="1"/>
  <c r="M15" i="8"/>
  <c r="N15" i="8" s="1"/>
  <c r="M14" i="8"/>
  <c r="M13" i="8"/>
  <c r="N13" i="8" s="1"/>
  <c r="M12" i="8"/>
  <c r="N12" i="8" s="1"/>
  <c r="M11" i="8"/>
  <c r="M10" i="8"/>
  <c r="M9" i="8"/>
  <c r="N9" i="8" s="1"/>
  <c r="M38" i="4"/>
  <c r="N38" i="4" s="1"/>
  <c r="M37" i="4"/>
  <c r="N37" i="4" s="1"/>
  <c r="M36" i="4"/>
  <c r="M35" i="4"/>
  <c r="N35" i="4" s="1"/>
  <c r="M34" i="4"/>
  <c r="N34" i="4" s="1"/>
  <c r="M33" i="4"/>
  <c r="N33" i="4" s="1"/>
  <c r="M31" i="4"/>
  <c r="N31" i="4" s="1"/>
  <c r="M28" i="4"/>
  <c r="N28" i="4" s="1"/>
  <c r="M27" i="4"/>
  <c r="N27" i="4" s="1"/>
  <c r="M26" i="4"/>
  <c r="N26" i="4" s="1"/>
  <c r="M25" i="4"/>
  <c r="M24" i="4"/>
  <c r="N24" i="4" s="1"/>
  <c r="M23" i="4"/>
  <c r="N23" i="4" s="1"/>
  <c r="M22" i="4"/>
  <c r="N22" i="4" s="1"/>
  <c r="M21" i="4"/>
  <c r="N21" i="4" s="1"/>
  <c r="M20" i="4"/>
  <c r="N20" i="4" s="1"/>
  <c r="M19" i="4"/>
  <c r="M18" i="4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N6" i="1" l="1"/>
  <c r="M33" i="23"/>
  <c r="N33" i="23" s="1"/>
  <c r="M31" i="23"/>
  <c r="N31" i="23" s="1"/>
  <c r="M29" i="23"/>
  <c r="N29" i="23" s="1"/>
  <c r="M27" i="23"/>
  <c r="M25" i="23"/>
  <c r="M24" i="23"/>
  <c r="N24" i="23" s="1"/>
  <c r="M23" i="23"/>
  <c r="N23" i="23" s="1"/>
  <c r="M21" i="23"/>
  <c r="M19" i="23"/>
  <c r="N19" i="23" s="1"/>
  <c r="M18" i="23"/>
  <c r="N18" i="23" s="1"/>
  <c r="M17" i="23"/>
  <c r="N17" i="23" s="1"/>
  <c r="M15" i="23"/>
  <c r="N15" i="23" s="1"/>
  <c r="M14" i="23"/>
  <c r="M13" i="23"/>
  <c r="N13" i="23" s="1"/>
  <c r="M12" i="23"/>
  <c r="M11" i="23"/>
  <c r="M10" i="23"/>
  <c r="N10" i="23" s="1"/>
  <c r="M9" i="23"/>
  <c r="N9" i="23" s="1"/>
  <c r="M38" i="11"/>
  <c r="N38" i="11" s="1"/>
  <c r="M37" i="11"/>
  <c r="N37" i="11" s="1"/>
  <c r="M36" i="11"/>
  <c r="N36" i="11" s="1"/>
  <c r="M35" i="11"/>
  <c r="N35" i="11" s="1"/>
  <c r="M34" i="11"/>
  <c r="M33" i="11"/>
  <c r="N33" i="11" s="1"/>
  <c r="M32" i="11"/>
  <c r="N32" i="11" s="1"/>
  <c r="M31" i="11"/>
  <c r="N31" i="11" s="1"/>
  <c r="M30" i="11"/>
  <c r="N30" i="11" s="1"/>
  <c r="M29" i="11"/>
  <c r="N29" i="11" s="1"/>
  <c r="M28" i="11"/>
  <c r="N28" i="11" s="1"/>
  <c r="M27" i="11"/>
  <c r="N27" i="11" s="1"/>
  <c r="M26" i="11"/>
  <c r="N26" i="11" s="1"/>
  <c r="M25" i="11"/>
  <c r="N25" i="11" s="1"/>
  <c r="M24" i="11"/>
  <c r="N24" i="11" s="1"/>
  <c r="M22" i="11"/>
  <c r="N22" i="11" s="1"/>
  <c r="M21" i="11"/>
  <c r="N21" i="11" s="1"/>
  <c r="M20" i="11"/>
  <c r="N20" i="11" s="1"/>
  <c r="M19" i="11"/>
  <c r="N19" i="11" s="1"/>
  <c r="M18" i="11"/>
  <c r="N18" i="11" s="1"/>
  <c r="M17" i="11"/>
  <c r="N17" i="11" s="1"/>
  <c r="M16" i="11"/>
  <c r="N16" i="11" s="1"/>
  <c r="M14" i="11"/>
  <c r="M13" i="11"/>
  <c r="M12" i="11"/>
  <c r="M11" i="11"/>
  <c r="M10" i="11"/>
  <c r="N10" i="11" s="1"/>
  <c r="M9" i="11"/>
  <c r="N9" i="11" s="1"/>
  <c r="M38" i="2" l="1"/>
  <c r="N38" i="2" s="1"/>
  <c r="M37" i="2"/>
  <c r="N37" i="2" s="1"/>
  <c r="M36" i="2"/>
  <c r="N36" i="2" s="1"/>
  <c r="M35" i="2"/>
  <c r="N35" i="2" s="1"/>
  <c r="M34" i="2"/>
  <c r="N34" i="2" s="1"/>
  <c r="M33" i="2"/>
  <c r="N33" i="2" s="1"/>
  <c r="M32" i="2"/>
  <c r="N32" i="2" s="1"/>
  <c r="M31" i="2"/>
  <c r="N31" i="2" s="1"/>
  <c r="M30" i="2"/>
  <c r="M29" i="2"/>
  <c r="M28" i="2"/>
  <c r="M27" i="2"/>
  <c r="N27" i="2" s="1"/>
  <c r="M26" i="2"/>
  <c r="N26" i="2" s="1"/>
  <c r="M25" i="2"/>
  <c r="N25" i="2" s="1"/>
  <c r="M24" i="2"/>
  <c r="N24" i="2" s="1"/>
  <c r="M23" i="2"/>
  <c r="M22" i="2"/>
  <c r="N22" i="2" s="1"/>
  <c r="M21" i="2"/>
  <c r="N21" i="2" s="1"/>
  <c r="M20" i="2"/>
  <c r="N20" i="2" s="1"/>
  <c r="M19" i="2"/>
  <c r="M18" i="2"/>
  <c r="N18" i="2" s="1"/>
  <c r="M17" i="2"/>
  <c r="N17" i="2" s="1"/>
  <c r="M16" i="2"/>
  <c r="N16" i="2" s="1"/>
  <c r="M15" i="2"/>
  <c r="N15" i="2" s="1"/>
  <c r="M14" i="2"/>
  <c r="N14" i="2" s="1"/>
  <c r="M13" i="2"/>
  <c r="M12" i="2"/>
  <c r="N12" i="2" s="1"/>
  <c r="M11" i="2"/>
  <c r="N11" i="2" s="1"/>
  <c r="M10" i="2"/>
  <c r="N10" i="2" s="1"/>
  <c r="M9" i="2"/>
  <c r="N9" i="2" s="1"/>
  <c r="M37" i="25" l="1"/>
  <c r="M33" i="25"/>
  <c r="M32" i="25"/>
  <c r="M31" i="25"/>
  <c r="M30" i="25"/>
  <c r="M29" i="25"/>
  <c r="M27" i="25"/>
  <c r="N27" i="25" s="1"/>
  <c r="M25" i="25"/>
  <c r="N25" i="25" s="1"/>
  <c r="M24" i="25"/>
  <c r="N24" i="25" s="1"/>
  <c r="M23" i="25"/>
  <c r="N23" i="25" s="1"/>
  <c r="M20" i="25"/>
  <c r="N20" i="25" s="1"/>
  <c r="M18" i="25"/>
  <c r="N18" i="25" s="1"/>
  <c r="M17" i="25"/>
  <c r="N17" i="25" s="1"/>
  <c r="M13" i="25"/>
  <c r="N13" i="25" s="1"/>
  <c r="M11" i="25"/>
  <c r="N11" i="25" s="1"/>
  <c r="A11" i="25"/>
  <c r="A12" i="25" s="1"/>
  <c r="A13" i="25" s="1"/>
  <c r="A14" i="25" s="1"/>
  <c r="M14" i="25" s="1"/>
  <c r="N14" i="25" s="1"/>
  <c r="A10" i="25"/>
  <c r="M10" i="25" s="1"/>
  <c r="M9" i="25"/>
  <c r="N9" i="25" s="1"/>
  <c r="M38" i="24"/>
  <c r="N38" i="24" s="1"/>
  <c r="M36" i="24"/>
  <c r="N36" i="24" s="1"/>
  <c r="M35" i="24"/>
  <c r="N35" i="24" s="1"/>
  <c r="M34" i="24"/>
  <c r="M33" i="24"/>
  <c r="M30" i="24"/>
  <c r="M28" i="24"/>
  <c r="N28" i="24" s="1"/>
  <c r="M22" i="24"/>
  <c r="N22" i="24" s="1"/>
  <c r="M21" i="24"/>
  <c r="M20" i="24"/>
  <c r="N20" i="24" s="1"/>
  <c r="M19" i="24"/>
  <c r="M18" i="24"/>
  <c r="M17" i="24"/>
  <c r="M15" i="24"/>
  <c r="N15" i="24" s="1"/>
  <c r="M11" i="24"/>
  <c r="N11" i="24" s="1"/>
  <c r="M10" i="24"/>
  <c r="N10" i="24" s="1"/>
  <c r="A10" i="24"/>
  <c r="A11" i="24" s="1"/>
  <c r="A12" i="24" s="1"/>
  <c r="A13" i="24" s="1"/>
  <c r="M9" i="24"/>
  <c r="N9" i="24" s="1"/>
  <c r="A10" i="23"/>
  <c r="A11" i="23" s="1"/>
  <c r="N11" i="23" s="1"/>
  <c r="M38" i="22"/>
  <c r="N38" i="22" s="1"/>
  <c r="M37" i="22"/>
  <c r="N37" i="22" s="1"/>
  <c r="M36" i="22"/>
  <c r="N36" i="22" s="1"/>
  <c r="M35" i="22"/>
  <c r="N35" i="22" s="1"/>
  <c r="M34" i="22"/>
  <c r="N34" i="22" s="1"/>
  <c r="M33" i="22"/>
  <c r="N33" i="22" s="1"/>
  <c r="M32" i="22"/>
  <c r="N32" i="22" s="1"/>
  <c r="M31" i="22"/>
  <c r="N31" i="22" s="1"/>
  <c r="M30" i="22"/>
  <c r="N30" i="22" s="1"/>
  <c r="M29" i="22"/>
  <c r="N29" i="22" s="1"/>
  <c r="M27" i="22"/>
  <c r="N27" i="22" s="1"/>
  <c r="M26" i="22"/>
  <c r="N26" i="22" s="1"/>
  <c r="M25" i="22"/>
  <c r="N25" i="22" s="1"/>
  <c r="M24" i="22"/>
  <c r="N24" i="22" s="1"/>
  <c r="M23" i="22"/>
  <c r="N23" i="22" s="1"/>
  <c r="M22" i="22"/>
  <c r="N22" i="22" s="1"/>
  <c r="M21" i="22"/>
  <c r="N21" i="22" s="1"/>
  <c r="M20" i="22"/>
  <c r="N20" i="22" s="1"/>
  <c r="M19" i="22"/>
  <c r="N19" i="22" s="1"/>
  <c r="M18" i="22"/>
  <c r="N18" i="22" s="1"/>
  <c r="M17" i="22"/>
  <c r="N17" i="22" s="1"/>
  <c r="M16" i="22"/>
  <c r="N16" i="22" s="1"/>
  <c r="M15" i="22"/>
  <c r="N15" i="22" s="1"/>
  <c r="M14" i="22"/>
  <c r="N14" i="22" s="1"/>
  <c r="M12" i="22"/>
  <c r="N12" i="22" s="1"/>
  <c r="M11" i="22"/>
  <c r="N11" i="22" s="1"/>
  <c r="M10" i="22"/>
  <c r="N10" i="22" s="1"/>
  <c r="M9" i="22"/>
  <c r="A12" i="23" l="1"/>
  <c r="C26" i="6"/>
  <c r="C29" i="6"/>
  <c r="M12" i="24"/>
  <c r="N10" i="25"/>
  <c r="M13" i="24"/>
  <c r="N13" i="24" s="1"/>
  <c r="A14" i="24"/>
  <c r="N9" i="22"/>
  <c r="A15" i="25"/>
  <c r="C21" i="6"/>
  <c r="M38" i="21"/>
  <c r="M36" i="21"/>
  <c r="N36" i="21" s="1"/>
  <c r="M35" i="21"/>
  <c r="N35" i="21" s="1"/>
  <c r="M34" i="21"/>
  <c r="N34" i="21" s="1"/>
  <c r="M33" i="21"/>
  <c r="N33" i="21" s="1"/>
  <c r="M32" i="21"/>
  <c r="N32" i="21" s="1"/>
  <c r="M30" i="21"/>
  <c r="M28" i="21"/>
  <c r="M27" i="21"/>
  <c r="N27" i="21" s="1"/>
  <c r="M26" i="21"/>
  <c r="M25" i="21"/>
  <c r="N25" i="21" s="1"/>
  <c r="M24" i="21"/>
  <c r="N24" i="21" s="1"/>
  <c r="M23" i="21"/>
  <c r="N23" i="21" s="1"/>
  <c r="M22" i="21"/>
  <c r="N22" i="21" s="1"/>
  <c r="M19" i="21"/>
  <c r="N19" i="21" s="1"/>
  <c r="M16" i="21"/>
  <c r="N16" i="21" s="1"/>
  <c r="M15" i="21"/>
  <c r="N15" i="21" s="1"/>
  <c r="M13" i="21"/>
  <c r="N13" i="21" s="1"/>
  <c r="M11" i="21"/>
  <c r="N11" i="21" s="1"/>
  <c r="M9" i="21"/>
  <c r="N9" i="21" s="1"/>
  <c r="M38" i="20"/>
  <c r="M37" i="20"/>
  <c r="N37" i="20" s="1"/>
  <c r="M36" i="20"/>
  <c r="N36" i="20" s="1"/>
  <c r="M35" i="20"/>
  <c r="N35" i="20" s="1"/>
  <c r="M34" i="20"/>
  <c r="M33" i="20"/>
  <c r="M32" i="20"/>
  <c r="N32" i="20" s="1"/>
  <c r="M31" i="20"/>
  <c r="M30" i="20"/>
  <c r="M29" i="20"/>
  <c r="M28" i="20"/>
  <c r="N28" i="20" s="1"/>
  <c r="M26" i="20"/>
  <c r="N26" i="20" s="1"/>
  <c r="M25" i="20"/>
  <c r="N25" i="20" s="1"/>
  <c r="M24" i="20"/>
  <c r="N24" i="20" s="1"/>
  <c r="M21" i="20"/>
  <c r="N21" i="20" s="1"/>
  <c r="M20" i="20"/>
  <c r="N20" i="20" s="1"/>
  <c r="M19" i="20"/>
  <c r="N19" i="20" s="1"/>
  <c r="M18" i="20"/>
  <c r="N18" i="20" s="1"/>
  <c r="M12" i="20"/>
  <c r="N12" i="20" s="1"/>
  <c r="M11" i="20"/>
  <c r="N11" i="20" s="1"/>
  <c r="A10" i="20"/>
  <c r="M10" i="20" s="1"/>
  <c r="M9" i="20"/>
  <c r="N9" i="20" s="1"/>
  <c r="M37" i="19"/>
  <c r="N37" i="19" s="1"/>
  <c r="M36" i="19"/>
  <c r="N36" i="19" s="1"/>
  <c r="M35" i="19"/>
  <c r="N35" i="19" s="1"/>
  <c r="M34" i="19"/>
  <c r="N34" i="19" s="1"/>
  <c r="M33" i="19"/>
  <c r="N33" i="19" s="1"/>
  <c r="M32" i="19"/>
  <c r="M31" i="19"/>
  <c r="N31" i="19" s="1"/>
  <c r="M29" i="19"/>
  <c r="M27" i="19"/>
  <c r="N27" i="19" s="1"/>
  <c r="M26" i="19"/>
  <c r="N26" i="19" s="1"/>
  <c r="M25" i="19"/>
  <c r="M24" i="19"/>
  <c r="N24" i="19" s="1"/>
  <c r="M23" i="19"/>
  <c r="N23" i="19" s="1"/>
  <c r="M21" i="19"/>
  <c r="N21" i="19" s="1"/>
  <c r="M20" i="19"/>
  <c r="M19" i="19"/>
  <c r="N19" i="19" s="1"/>
  <c r="M13" i="19"/>
  <c r="N13" i="19" s="1"/>
  <c r="M12" i="19"/>
  <c r="A10" i="19"/>
  <c r="A11" i="19" s="1"/>
  <c r="M9" i="19"/>
  <c r="N9" i="19" s="1"/>
  <c r="M38" i="7"/>
  <c r="N38" i="7" s="1"/>
  <c r="M37" i="7"/>
  <c r="N37" i="7" s="1"/>
  <c r="M36" i="7"/>
  <c r="N36" i="7" s="1"/>
  <c r="M35" i="7"/>
  <c r="N35" i="7" s="1"/>
  <c r="M34" i="7"/>
  <c r="N34" i="7" s="1"/>
  <c r="M33" i="7"/>
  <c r="N33" i="7" s="1"/>
  <c r="M32" i="7"/>
  <c r="N32" i="7" s="1"/>
  <c r="M31" i="7"/>
  <c r="N31" i="7" s="1"/>
  <c r="M30" i="7"/>
  <c r="N30" i="7" s="1"/>
  <c r="M29" i="7"/>
  <c r="M28" i="7"/>
  <c r="N28" i="7" s="1"/>
  <c r="M27" i="7"/>
  <c r="N27" i="7" s="1"/>
  <c r="M26" i="7"/>
  <c r="N26" i="7" s="1"/>
  <c r="M24" i="7"/>
  <c r="N24" i="7" s="1"/>
  <c r="M22" i="7"/>
  <c r="N22" i="7" s="1"/>
  <c r="M21" i="7"/>
  <c r="N21" i="7" s="1"/>
  <c r="M20" i="7"/>
  <c r="N20" i="7" s="1"/>
  <c r="M19" i="7"/>
  <c r="N19" i="7" s="1"/>
  <c r="M18" i="7"/>
  <c r="N18" i="7" s="1"/>
  <c r="M14" i="7"/>
  <c r="N14" i="7" s="1"/>
  <c r="M11" i="7"/>
  <c r="N11" i="7" s="1"/>
  <c r="M10" i="7"/>
  <c r="N10" i="7" s="1"/>
  <c r="M9" i="7"/>
  <c r="N9" i="7" s="1"/>
  <c r="M9" i="18"/>
  <c r="N9" i="18" s="1"/>
  <c r="M38" i="18"/>
  <c r="N38" i="18" s="1"/>
  <c r="M37" i="18"/>
  <c r="N37" i="18" s="1"/>
  <c r="M36" i="18"/>
  <c r="N36" i="18" s="1"/>
  <c r="M35" i="18"/>
  <c r="N35" i="18" s="1"/>
  <c r="M34" i="18"/>
  <c r="N34" i="18" s="1"/>
  <c r="M33" i="18"/>
  <c r="M31" i="18"/>
  <c r="N31" i="18" s="1"/>
  <c r="M30" i="18"/>
  <c r="M29" i="18"/>
  <c r="N29" i="18" s="1"/>
  <c r="M28" i="18"/>
  <c r="N28" i="18" s="1"/>
  <c r="M27" i="18"/>
  <c r="N27" i="18" s="1"/>
  <c r="M22" i="18"/>
  <c r="N22" i="18" s="1"/>
  <c r="M21" i="18"/>
  <c r="N21" i="18" s="1"/>
  <c r="M20" i="18"/>
  <c r="M19" i="18"/>
  <c r="M18" i="18"/>
  <c r="M17" i="18"/>
  <c r="M15" i="18"/>
  <c r="N15" i="18" s="1"/>
  <c r="M11" i="18"/>
  <c r="N11" i="18" s="1"/>
  <c r="M10" i="18"/>
  <c r="A10" i="18"/>
  <c r="A11" i="18" s="1"/>
  <c r="A12" i="18" s="1"/>
  <c r="M37" i="17"/>
  <c r="M36" i="17"/>
  <c r="N36" i="17" s="1"/>
  <c r="M34" i="17"/>
  <c r="N34" i="17" s="1"/>
  <c r="M33" i="17"/>
  <c r="M32" i="17"/>
  <c r="M31" i="17"/>
  <c r="M30" i="17"/>
  <c r="M29" i="17"/>
  <c r="M28" i="17"/>
  <c r="N28" i="17" s="1"/>
  <c r="M27" i="17"/>
  <c r="N27" i="17" s="1"/>
  <c r="M26" i="17"/>
  <c r="N26" i="17" s="1"/>
  <c r="M25" i="17"/>
  <c r="M24" i="17"/>
  <c r="M23" i="17"/>
  <c r="N23" i="17" s="1"/>
  <c r="M22" i="17"/>
  <c r="N22" i="17" s="1"/>
  <c r="M20" i="17"/>
  <c r="N20" i="17" s="1"/>
  <c r="M19" i="17"/>
  <c r="M18" i="17"/>
  <c r="M13" i="17"/>
  <c r="N13" i="17" s="1"/>
  <c r="M12" i="17"/>
  <c r="N12" i="17" s="1"/>
  <c r="M11" i="17"/>
  <c r="N11" i="17" s="1"/>
  <c r="A10" i="17"/>
  <c r="A11" i="17" s="1"/>
  <c r="A12" i="17" s="1"/>
  <c r="A13" i="17" s="1"/>
  <c r="A14" i="17" s="1"/>
  <c r="M9" i="17"/>
  <c r="N9" i="17" s="1"/>
  <c r="L5" i="17"/>
  <c r="L4" i="17"/>
  <c r="M37" i="16"/>
  <c r="M36" i="16"/>
  <c r="N36" i="16" s="1"/>
  <c r="M34" i="16"/>
  <c r="N34" i="16" s="1"/>
  <c r="M33" i="16"/>
  <c r="M32" i="16"/>
  <c r="M31" i="16"/>
  <c r="M30" i="16"/>
  <c r="N30" i="16" s="1"/>
  <c r="M29" i="16"/>
  <c r="M28" i="16"/>
  <c r="N28" i="16" s="1"/>
  <c r="M26" i="16"/>
  <c r="N26" i="16" s="1"/>
  <c r="M25" i="16"/>
  <c r="N25" i="16" s="1"/>
  <c r="M24" i="16"/>
  <c r="N24" i="16" s="1"/>
  <c r="M23" i="16"/>
  <c r="M22" i="16"/>
  <c r="N22" i="16" s="1"/>
  <c r="M20" i="16"/>
  <c r="N20" i="16" s="1"/>
  <c r="M19" i="16"/>
  <c r="M18" i="16"/>
  <c r="N18" i="16" s="1"/>
  <c r="M17" i="16"/>
  <c r="M13" i="16"/>
  <c r="N13" i="16" s="1"/>
  <c r="M12" i="16"/>
  <c r="N12" i="16" s="1"/>
  <c r="M11" i="16"/>
  <c r="N11" i="16" s="1"/>
  <c r="A10" i="16"/>
  <c r="A11" i="16" s="1"/>
  <c r="A12" i="16" s="1"/>
  <c r="A13" i="16" s="1"/>
  <c r="A14" i="16" s="1"/>
  <c r="M9" i="16"/>
  <c r="N9" i="16" s="1"/>
  <c r="E16" i="6"/>
  <c r="D16" i="6"/>
  <c r="C16" i="6"/>
  <c r="M5" i="20" l="1"/>
  <c r="M4" i="20"/>
  <c r="C27" i="6"/>
  <c r="C22" i="6"/>
  <c r="A13" i="23"/>
  <c r="A14" i="23" s="1"/>
  <c r="N12" i="23"/>
  <c r="C34" i="6"/>
  <c r="M14" i="24"/>
  <c r="N14" i="24" s="1"/>
  <c r="A15" i="24"/>
  <c r="A16" i="24" s="1"/>
  <c r="M15" i="25"/>
  <c r="A16" i="25"/>
  <c r="N12" i="24"/>
  <c r="C33" i="6"/>
  <c r="C15" i="6"/>
  <c r="M12" i="21"/>
  <c r="N12" i="21" s="1"/>
  <c r="M10" i="21"/>
  <c r="N10" i="20"/>
  <c r="A11" i="20"/>
  <c r="A12" i="20" s="1"/>
  <c r="A13" i="20" s="1"/>
  <c r="C37" i="6"/>
  <c r="A12" i="19"/>
  <c r="M11" i="19"/>
  <c r="N11" i="19" s="1"/>
  <c r="M10" i="19"/>
  <c r="C23" i="6"/>
  <c r="A13" i="18"/>
  <c r="M12" i="18"/>
  <c r="N12" i="18" s="1"/>
  <c r="N10" i="18"/>
  <c r="L6" i="17"/>
  <c r="C19" i="6" s="1"/>
  <c r="A15" i="17"/>
  <c r="M14" i="17"/>
  <c r="N14" i="17" s="1"/>
  <c r="M10" i="17"/>
  <c r="A15" i="16"/>
  <c r="M14" i="16"/>
  <c r="N14" i="16" s="1"/>
  <c r="M10" i="16"/>
  <c r="A10" i="13"/>
  <c r="A10" i="11"/>
  <c r="A11" i="11" s="1"/>
  <c r="N11" i="11" s="1"/>
  <c r="A10" i="10"/>
  <c r="A11" i="10" s="1"/>
  <c r="A12" i="10" s="1"/>
  <c r="A13" i="10" s="1"/>
  <c r="A14" i="10" s="1"/>
  <c r="A15" i="10" s="1"/>
  <c r="A10" i="8"/>
  <c r="N10" i="8" s="1"/>
  <c r="A10" i="7"/>
  <c r="M6" i="20" l="1"/>
  <c r="D27" i="6"/>
  <c r="D22" i="6"/>
  <c r="A16" i="10"/>
  <c r="A17" i="10" s="1"/>
  <c r="N15" i="10"/>
  <c r="A11" i="13"/>
  <c r="N10" i="13"/>
  <c r="N14" i="23"/>
  <c r="A15" i="23"/>
  <c r="A16" i="23" s="1"/>
  <c r="A17" i="23" s="1"/>
  <c r="A18" i="23" s="1"/>
  <c r="A19" i="23" s="1"/>
  <c r="A20" i="23" s="1"/>
  <c r="A21" i="23" s="1"/>
  <c r="N21" i="23" s="1"/>
  <c r="D20" i="6"/>
  <c r="E31" i="6"/>
  <c r="A12" i="13"/>
  <c r="A11" i="8"/>
  <c r="N11" i="8" s="1"/>
  <c r="A12" i="11"/>
  <c r="N12" i="11" s="1"/>
  <c r="N15" i="25"/>
  <c r="A17" i="25"/>
  <c r="A18" i="25" s="1"/>
  <c r="A19" i="25" s="1"/>
  <c r="A20" i="25" s="1"/>
  <c r="A21" i="25" s="1"/>
  <c r="M16" i="25"/>
  <c r="N16" i="25" s="1"/>
  <c r="M16" i="24"/>
  <c r="A17" i="24"/>
  <c r="N10" i="21"/>
  <c r="M14" i="21"/>
  <c r="N14" i="21" s="1"/>
  <c r="M13" i="20"/>
  <c r="A14" i="20"/>
  <c r="N10" i="19"/>
  <c r="N12" i="19"/>
  <c r="A13" i="19"/>
  <c r="A14" i="19" s="1"/>
  <c r="D30" i="6"/>
  <c r="A11" i="7"/>
  <c r="A14" i="18"/>
  <c r="M13" i="18"/>
  <c r="N10" i="17"/>
  <c r="A16" i="17"/>
  <c r="N10" i="16"/>
  <c r="M15" i="16"/>
  <c r="N15" i="16" s="1"/>
  <c r="A16" i="16"/>
  <c r="C25" i="6"/>
  <c r="C17" i="6"/>
  <c r="D36" i="6"/>
  <c r="D35" i="6"/>
  <c r="D32" i="6"/>
  <c r="D31" i="6"/>
  <c r="C31" i="6"/>
  <c r="C30" i="6"/>
  <c r="C24" i="6"/>
  <c r="C38" i="6"/>
  <c r="A10" i="5"/>
  <c r="A11" i="5" s="1"/>
  <c r="A12" i="5" s="1"/>
  <c r="A13" i="5" s="1"/>
  <c r="A14" i="5" s="1"/>
  <c r="A15" i="5" s="1"/>
  <c r="A16" i="5" s="1"/>
  <c r="A17" i="5" s="1"/>
  <c r="A10" i="4"/>
  <c r="A11" i="4" s="1"/>
  <c r="A12" i="4" s="1"/>
  <c r="A13" i="4" s="1"/>
  <c r="A14" i="4" s="1"/>
  <c r="A15" i="4" s="1"/>
  <c r="A16" i="4" s="1"/>
  <c r="A17" i="4" s="1"/>
  <c r="A18" i="4" s="1"/>
  <c r="A10" i="3"/>
  <c r="A11" i="3" s="1"/>
  <c r="A12" i="3" s="1"/>
  <c r="A13" i="3" s="1"/>
  <c r="A14" i="3" s="1"/>
  <c r="A15" i="3" s="1"/>
  <c r="A16" i="3" s="1"/>
  <c r="A17" i="3" s="1"/>
  <c r="A18" i="3" s="1"/>
  <c r="A10" i="2"/>
  <c r="A11" i="2" s="1"/>
  <c r="A12" i="2" s="1"/>
  <c r="A13" i="2" s="1"/>
  <c r="N13" i="2" s="1"/>
  <c r="A19" i="3" l="1"/>
  <c r="A20" i="3" s="1"/>
  <c r="A21" i="3" s="1"/>
  <c r="N18" i="3"/>
  <c r="A19" i="4"/>
  <c r="N18" i="4"/>
  <c r="E27" i="6"/>
  <c r="E22" i="6"/>
  <c r="A18" i="5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N17" i="5"/>
  <c r="A22" i="23"/>
  <c r="A18" i="24"/>
  <c r="A19" i="24" s="1"/>
  <c r="N17" i="24"/>
  <c r="A18" i="10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N17" i="10"/>
  <c r="C32" i="6"/>
  <c r="A13" i="13"/>
  <c r="A12" i="8"/>
  <c r="A13" i="8" s="1"/>
  <c r="A14" i="8" s="1"/>
  <c r="N14" i="8" s="1"/>
  <c r="A13" i="11"/>
  <c r="N13" i="11" s="1"/>
  <c r="A14" i="2"/>
  <c r="A15" i="2" s="1"/>
  <c r="A16" i="2" s="1"/>
  <c r="A17" i="2" s="1"/>
  <c r="N18" i="24"/>
  <c r="N16" i="24"/>
  <c r="M21" i="25"/>
  <c r="N21" i="25" s="1"/>
  <c r="A22" i="25"/>
  <c r="A23" i="25" s="1"/>
  <c r="A24" i="25" s="1"/>
  <c r="A25" i="25" s="1"/>
  <c r="A26" i="25" s="1"/>
  <c r="A27" i="25" s="1"/>
  <c r="A28" i="25" s="1"/>
  <c r="A29" i="25" s="1"/>
  <c r="A23" i="23"/>
  <c r="A24" i="23" s="1"/>
  <c r="M17" i="21"/>
  <c r="N17" i="21" s="1"/>
  <c r="A15" i="20"/>
  <c r="M14" i="20"/>
  <c r="N14" i="20" s="1"/>
  <c r="N13" i="20"/>
  <c r="M14" i="19"/>
  <c r="A15" i="19"/>
  <c r="A12" i="7"/>
  <c r="N13" i="18"/>
  <c r="M14" i="18"/>
  <c r="N14" i="18" s="1"/>
  <c r="A15" i="18"/>
  <c r="A16" i="18" s="1"/>
  <c r="A17" i="17"/>
  <c r="A18" i="17" s="1"/>
  <c r="M16" i="17"/>
  <c r="N16" i="17" s="1"/>
  <c r="A17" i="16"/>
  <c r="M16" i="16"/>
  <c r="C28" i="6"/>
  <c r="C36" i="6"/>
  <c r="C35" i="6"/>
  <c r="C20" i="6"/>
  <c r="A30" i="10" l="1"/>
  <c r="A31" i="10" s="1"/>
  <c r="A32" i="10" s="1"/>
  <c r="A33" i="10" s="1"/>
  <c r="A34" i="10" s="1"/>
  <c r="A35" i="10" s="1"/>
  <c r="A36" i="10" s="1"/>
  <c r="A37" i="10" s="1"/>
  <c r="A38" i="10" s="1"/>
  <c r="N29" i="10"/>
  <c r="A18" i="16"/>
  <c r="A19" i="16" s="1"/>
  <c r="N17" i="16"/>
  <c r="A29" i="5"/>
  <c r="A30" i="5" s="1"/>
  <c r="A31" i="5" s="1"/>
  <c r="N28" i="5"/>
  <c r="A19" i="17"/>
  <c r="N18" i="17"/>
  <c r="A20" i="4"/>
  <c r="A21" i="4" s="1"/>
  <c r="A22" i="4" s="1"/>
  <c r="A23" i="4" s="1"/>
  <c r="A24" i="4" s="1"/>
  <c r="A25" i="4" s="1"/>
  <c r="N19" i="4"/>
  <c r="A22" i="3"/>
  <c r="N21" i="3"/>
  <c r="A14" i="13"/>
  <c r="A15" i="8"/>
  <c r="A16" i="8" s="1"/>
  <c r="A17" i="8" s="1"/>
  <c r="A18" i="8" s="1"/>
  <c r="A19" i="8" s="1"/>
  <c r="N19" i="8" s="1"/>
  <c r="A14" i="11"/>
  <c r="N14" i="11" s="1"/>
  <c r="A18" i="2"/>
  <c r="A19" i="2" s="1"/>
  <c r="N19" i="2" s="1"/>
  <c r="A13" i="7"/>
  <c r="M12" i="7"/>
  <c r="A25" i="23"/>
  <c r="N25" i="23" s="1"/>
  <c r="A30" i="25"/>
  <c r="N29" i="25"/>
  <c r="A20" i="24"/>
  <c r="A21" i="24" s="1"/>
  <c r="N19" i="24"/>
  <c r="M18" i="21"/>
  <c r="M15" i="20"/>
  <c r="N15" i="20" s="1"/>
  <c r="A16" i="20"/>
  <c r="A16" i="19"/>
  <c r="N14" i="19"/>
  <c r="A17" i="18"/>
  <c r="M16" i="18"/>
  <c r="N16" i="18" s="1"/>
  <c r="M21" i="17"/>
  <c r="N16" i="16"/>
  <c r="M21" i="16"/>
  <c r="E20" i="6"/>
  <c r="E30" i="6" l="1"/>
  <c r="A20" i="17"/>
  <c r="A21" i="17" s="1"/>
  <c r="A22" i="17" s="1"/>
  <c r="A23" i="17" s="1"/>
  <c r="A24" i="17" s="1"/>
  <c r="N19" i="17"/>
  <c r="A23" i="3"/>
  <c r="N22" i="3"/>
  <c r="A20" i="16"/>
  <c r="A21" i="16" s="1"/>
  <c r="A22" i="16" s="1"/>
  <c r="A23" i="16" s="1"/>
  <c r="N19" i="16"/>
  <c r="A31" i="25"/>
  <c r="N30" i="25"/>
  <c r="A18" i="18"/>
  <c r="A19" i="18" s="1"/>
  <c r="N17" i="18"/>
  <c r="A32" i="5"/>
  <c r="A33" i="5" s="1"/>
  <c r="A34" i="5" s="1"/>
  <c r="A35" i="5" s="1"/>
  <c r="A36" i="5" s="1"/>
  <c r="N31" i="5"/>
  <c r="A22" i="24"/>
  <c r="A23" i="24" s="1"/>
  <c r="N21" i="24"/>
  <c r="A26" i="4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N25" i="4"/>
  <c r="A15" i="13"/>
  <c r="A20" i="8"/>
  <c r="A21" i="8" s="1"/>
  <c r="A22" i="8" s="1"/>
  <c r="A23" i="8" s="1"/>
  <c r="A24" i="8" s="1"/>
  <c r="A25" i="8" s="1"/>
  <c r="A26" i="8" s="1"/>
  <c r="A27" i="8" s="1"/>
  <c r="A28" i="8" s="1"/>
  <c r="A15" i="11"/>
  <c r="A20" i="2"/>
  <c r="A21" i="2" s="1"/>
  <c r="A14" i="7"/>
  <c r="A15" i="7" s="1"/>
  <c r="M15" i="7" s="1"/>
  <c r="N15" i="7" s="1"/>
  <c r="M13" i="7"/>
  <c r="N13" i="7" s="1"/>
  <c r="N12" i="7"/>
  <c r="A32" i="25"/>
  <c r="N31" i="25"/>
  <c r="A26" i="23"/>
  <c r="A27" i="23" s="1"/>
  <c r="M23" i="24"/>
  <c r="A24" i="24"/>
  <c r="N18" i="21"/>
  <c r="M20" i="21"/>
  <c r="N20" i="21" s="1"/>
  <c r="A17" i="20"/>
  <c r="M16" i="20"/>
  <c r="A17" i="19"/>
  <c r="M16" i="19"/>
  <c r="N18" i="18"/>
  <c r="N21" i="17"/>
  <c r="N29" i="17"/>
  <c r="A28" i="23" l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N27" i="23"/>
  <c r="A37" i="5"/>
  <c r="A38" i="5" s="1"/>
  <c r="N36" i="5"/>
  <c r="A25" i="17"/>
  <c r="N24" i="17"/>
  <c r="A24" i="16"/>
  <c r="A25" i="16" s="1"/>
  <c r="A26" i="16" s="1"/>
  <c r="A27" i="16" s="1"/>
  <c r="A28" i="16" s="1"/>
  <c r="A29" i="16" s="1"/>
  <c r="N23" i="16"/>
  <c r="A24" i="3"/>
  <c r="A25" i="3" s="1"/>
  <c r="A26" i="3" s="1"/>
  <c r="A27" i="3" s="1"/>
  <c r="A28" i="3" s="1"/>
  <c r="N23" i="3"/>
  <c r="A37" i="4"/>
  <c r="A38" i="4" s="1"/>
  <c r="N36" i="4"/>
  <c r="N21" i="16"/>
  <c r="A16" i="13"/>
  <c r="N16" i="13" s="1"/>
  <c r="A29" i="8"/>
  <c r="A16" i="11"/>
  <c r="A17" i="11" s="1"/>
  <c r="A22" i="2"/>
  <c r="A23" i="2" s="1"/>
  <c r="N23" i="2" s="1"/>
  <c r="A16" i="7"/>
  <c r="M16" i="7" s="1"/>
  <c r="N16" i="7" s="1"/>
  <c r="N23" i="24"/>
  <c r="D29" i="6"/>
  <c r="A25" i="24"/>
  <c r="M24" i="24"/>
  <c r="N24" i="24" s="1"/>
  <c r="A33" i="25"/>
  <c r="N32" i="25"/>
  <c r="N16" i="20"/>
  <c r="M17" i="20"/>
  <c r="N17" i="20" s="1"/>
  <c r="A18" i="20"/>
  <c r="A19" i="20" s="1"/>
  <c r="A20" i="20" s="1"/>
  <c r="A21" i="20" s="1"/>
  <c r="A22" i="20" s="1"/>
  <c r="N16" i="19"/>
  <c r="A18" i="19"/>
  <c r="A19" i="19" s="1"/>
  <c r="A20" i="19" s="1"/>
  <c r="M17" i="19"/>
  <c r="N19" i="18"/>
  <c r="A20" i="18"/>
  <c r="N31" i="17"/>
  <c r="N31" i="16"/>
  <c r="A30" i="16" l="1"/>
  <c r="A31" i="16" s="1"/>
  <c r="A32" i="16" s="1"/>
  <c r="N29" i="16"/>
  <c r="A26" i="17"/>
  <c r="A27" i="17" s="1"/>
  <c r="A28" i="17" s="1"/>
  <c r="A29" i="17" s="1"/>
  <c r="A30" i="17" s="1"/>
  <c r="N25" i="17"/>
  <c r="A21" i="18"/>
  <c r="A22" i="18" s="1"/>
  <c r="A23" i="18" s="1"/>
  <c r="A24" i="18" s="1"/>
  <c r="N20" i="18"/>
  <c r="E35" i="6"/>
  <c r="A29" i="3"/>
  <c r="A30" i="3" s="1"/>
  <c r="A31" i="3" s="1"/>
  <c r="A32" i="3" s="1"/>
  <c r="A33" i="3" s="1"/>
  <c r="A34" i="3" s="1"/>
  <c r="A35" i="3" s="1"/>
  <c r="A36" i="3" s="1"/>
  <c r="A37" i="3" s="1"/>
  <c r="A38" i="3" s="1"/>
  <c r="N28" i="3"/>
  <c r="A30" i="8"/>
  <c r="A31" i="8" s="1"/>
  <c r="A32" i="8" s="1"/>
  <c r="A33" i="8" s="1"/>
  <c r="A34" i="8" s="1"/>
  <c r="A35" i="8" s="1"/>
  <c r="A36" i="8" s="1"/>
  <c r="A37" i="8" s="1"/>
  <c r="A38" i="8" s="1"/>
  <c r="N29" i="8"/>
  <c r="E36" i="6"/>
  <c r="E29" i="6"/>
  <c r="A17" i="13"/>
  <c r="N17" i="13" s="1"/>
  <c r="A18" i="11"/>
  <c r="A19" i="11" s="1"/>
  <c r="A24" i="2"/>
  <c r="A17" i="7"/>
  <c r="M17" i="7" s="1"/>
  <c r="N17" i="7" s="1"/>
  <c r="A34" i="25"/>
  <c r="A35" i="25" s="1"/>
  <c r="N33" i="25"/>
  <c r="M25" i="24"/>
  <c r="A26" i="24"/>
  <c r="N26" i="21"/>
  <c r="D33" i="6"/>
  <c r="M22" i="20"/>
  <c r="N22" i="20" s="1"/>
  <c r="A23" i="20"/>
  <c r="A21" i="19"/>
  <c r="A22" i="19" s="1"/>
  <c r="A23" i="19" s="1"/>
  <c r="A24" i="19" s="1"/>
  <c r="A25" i="19" s="1"/>
  <c r="N20" i="19"/>
  <c r="N17" i="19"/>
  <c r="M23" i="18"/>
  <c r="A33" i="16"/>
  <c r="N32" i="16"/>
  <c r="A18" i="7" l="1"/>
  <c r="A19" i="7" s="1"/>
  <c r="A20" i="7" s="1"/>
  <c r="A21" i="7" s="1"/>
  <c r="A22" i="7" s="1"/>
  <c r="A23" i="7" s="1"/>
  <c r="A31" i="17"/>
  <c r="A32" i="17" s="1"/>
  <c r="N30" i="17"/>
  <c r="E32" i="6"/>
  <c r="A18" i="13"/>
  <c r="A20" i="11"/>
  <c r="A21" i="11" s="1"/>
  <c r="A25" i="2"/>
  <c r="A24" i="7"/>
  <c r="A25" i="7" s="1"/>
  <c r="M23" i="7"/>
  <c r="A27" i="24"/>
  <c r="A28" i="24" s="1"/>
  <c r="A29" i="24" s="1"/>
  <c r="A30" i="24" s="1"/>
  <c r="N25" i="24"/>
  <c r="M35" i="25"/>
  <c r="A36" i="25"/>
  <c r="A37" i="25" s="1"/>
  <c r="N28" i="21"/>
  <c r="A24" i="20"/>
  <c r="A25" i="20" s="1"/>
  <c r="A26" i="20" s="1"/>
  <c r="A27" i="20" s="1"/>
  <c r="M23" i="20"/>
  <c r="N23" i="20" s="1"/>
  <c r="D37" i="6"/>
  <c r="A26" i="19"/>
  <c r="A27" i="19" s="1"/>
  <c r="A28" i="19" s="1"/>
  <c r="A29" i="19" s="1"/>
  <c r="N25" i="19"/>
  <c r="A25" i="18"/>
  <c r="M24" i="18"/>
  <c r="N24" i="18" s="1"/>
  <c r="N23" i="18"/>
  <c r="A34" i="16"/>
  <c r="A35" i="16" s="1"/>
  <c r="N33" i="16"/>
  <c r="A30" i="19" l="1"/>
  <c r="A31" i="19" s="1"/>
  <c r="A32" i="19" s="1"/>
  <c r="N29" i="19"/>
  <c r="A33" i="17"/>
  <c r="N32" i="17"/>
  <c r="A19" i="13"/>
  <c r="D24" i="6"/>
  <c r="A22" i="11"/>
  <c r="A23" i="11" s="1"/>
  <c r="A24" i="11" s="1"/>
  <c r="A25" i="11" s="1"/>
  <c r="A26" i="2"/>
  <c r="A27" i="2" s="1"/>
  <c r="A28" i="2" s="1"/>
  <c r="N28" i="2" s="1"/>
  <c r="A26" i="7"/>
  <c r="A27" i="7" s="1"/>
  <c r="A28" i="7" s="1"/>
  <c r="A29" i="7" s="1"/>
  <c r="M25" i="7"/>
  <c r="N25" i="7" s="1"/>
  <c r="N23" i="7"/>
  <c r="A31" i="24"/>
  <c r="A32" i="24" s="1"/>
  <c r="N30" i="24"/>
  <c r="A38" i="25"/>
  <c r="M38" i="25" s="1"/>
  <c r="N38" i="25" s="1"/>
  <c r="N37" i="25"/>
  <c r="N35" i="25"/>
  <c r="N30" i="21"/>
  <c r="M27" i="20"/>
  <c r="A28" i="20"/>
  <c r="A29" i="20" s="1"/>
  <c r="A33" i="19"/>
  <c r="A34" i="19" s="1"/>
  <c r="A35" i="19" s="1"/>
  <c r="A36" i="19" s="1"/>
  <c r="A37" i="19" s="1"/>
  <c r="A38" i="19" s="1"/>
  <c r="N32" i="19"/>
  <c r="A26" i="18"/>
  <c r="M25" i="18"/>
  <c r="N25" i="18" s="1"/>
  <c r="M35" i="17"/>
  <c r="M35" i="16"/>
  <c r="A36" i="16"/>
  <c r="A37" i="16" s="1"/>
  <c r="A34" i="17" l="1"/>
  <c r="A35" i="17" s="1"/>
  <c r="A36" i="17" s="1"/>
  <c r="A37" i="17" s="1"/>
  <c r="A38" i="17" s="1"/>
  <c r="M38" i="17" s="1"/>
  <c r="N38" i="17" s="1"/>
  <c r="N33" i="17"/>
  <c r="E26" i="6"/>
  <c r="A20" i="13"/>
  <c r="A21" i="13" s="1"/>
  <c r="A22" i="13" s="1"/>
  <c r="M19" i="13"/>
  <c r="E24" i="6"/>
  <c r="A26" i="11"/>
  <c r="A27" i="11" s="1"/>
  <c r="A28" i="11" s="1"/>
  <c r="A29" i="11" s="1"/>
  <c r="A29" i="2"/>
  <c r="N29" i="2" s="1"/>
  <c r="A30" i="7"/>
  <c r="A31" i="7" s="1"/>
  <c r="A32" i="7" s="1"/>
  <c r="A35" i="7" s="1"/>
  <c r="A36" i="7" s="1"/>
  <c r="A37" i="7" s="1"/>
  <c r="A38" i="7" s="1"/>
  <c r="N29" i="7"/>
  <c r="D26" i="6"/>
  <c r="A33" i="24"/>
  <c r="D21" i="6"/>
  <c r="N38" i="21"/>
  <c r="A30" i="20"/>
  <c r="N29" i="20"/>
  <c r="N27" i="20"/>
  <c r="A27" i="18"/>
  <c r="A28" i="18" s="1"/>
  <c r="A29" i="18" s="1"/>
  <c r="A30" i="18" s="1"/>
  <c r="M26" i="18"/>
  <c r="N37" i="17"/>
  <c r="N35" i="17"/>
  <c r="A38" i="16"/>
  <c r="M38" i="16" s="1"/>
  <c r="N38" i="16" s="1"/>
  <c r="N37" i="16"/>
  <c r="N35" i="16"/>
  <c r="N4" i="20" l="1"/>
  <c r="N5" i="20"/>
  <c r="D38" i="6"/>
  <c r="N5" i="17"/>
  <c r="N4" i="17"/>
  <c r="E33" i="6"/>
  <c r="E34" i="6"/>
  <c r="D34" i="6"/>
  <c r="N19" i="13"/>
  <c r="A23" i="13"/>
  <c r="N22" i="13"/>
  <c r="D25" i="6"/>
  <c r="A30" i="11"/>
  <c r="A31" i="11" s="1"/>
  <c r="E38" i="6"/>
  <c r="A30" i="2"/>
  <c r="N30" i="2" s="1"/>
  <c r="D28" i="6"/>
  <c r="A34" i="24"/>
  <c r="N33" i="24"/>
  <c r="D15" i="6"/>
  <c r="A31" i="20"/>
  <c r="N30" i="20"/>
  <c r="A31" i="18"/>
  <c r="A32" i="18" s="1"/>
  <c r="N30" i="18"/>
  <c r="N26" i="18"/>
  <c r="M5" i="17"/>
  <c r="M4" i="17"/>
  <c r="N6" i="20" l="1"/>
  <c r="A32" i="20"/>
  <c r="A33" i="20" s="1"/>
  <c r="N31" i="20"/>
  <c r="A35" i="24"/>
  <c r="A36" i="24" s="1"/>
  <c r="A37" i="24" s="1"/>
  <c r="A38" i="24" s="1"/>
  <c r="N34" i="24"/>
  <c r="E28" i="6"/>
  <c r="N6" i="17"/>
  <c r="E19" i="6" s="1"/>
  <c r="D17" i="6"/>
  <c r="A24" i="13"/>
  <c r="A25" i="13" s="1"/>
  <c r="A26" i="13" s="1"/>
  <c r="A27" i="13" s="1"/>
  <c r="A28" i="13" s="1"/>
  <c r="A29" i="13" s="1"/>
  <c r="N23" i="13"/>
  <c r="A32" i="11"/>
  <c r="A33" i="11" s="1"/>
  <c r="A34" i="11" s="1"/>
  <c r="N34" i="11" s="1"/>
  <c r="A31" i="2"/>
  <c r="A32" i="2" s="1"/>
  <c r="A33" i="2" s="1"/>
  <c r="A34" i="2" s="1"/>
  <c r="A35" i="2" s="1"/>
  <c r="A36" i="2" s="1"/>
  <c r="A37" i="2" s="1"/>
  <c r="A38" i="2" s="1"/>
  <c r="D23" i="6"/>
  <c r="A33" i="18"/>
  <c r="M6" i="17"/>
  <c r="D19" i="6" s="1"/>
  <c r="A34" i="20" l="1"/>
  <c r="N33" i="20"/>
  <c r="E21" i="6"/>
  <c r="A30" i="13"/>
  <c r="N29" i="13"/>
  <c r="A35" i="11"/>
  <c r="A36" i="11" s="1"/>
  <c r="A37" i="11" s="1"/>
  <c r="A38" i="11" s="1"/>
  <c r="A34" i="18"/>
  <c r="A35" i="18" s="1"/>
  <c r="A36" i="18" s="1"/>
  <c r="A37" i="18" s="1"/>
  <c r="A38" i="18" s="1"/>
  <c r="N33" i="18"/>
  <c r="A35" i="20" l="1"/>
  <c r="A36" i="20" s="1"/>
  <c r="A37" i="20" s="1"/>
  <c r="A38" i="20" s="1"/>
  <c r="N38" i="20" s="1"/>
  <c r="N34" i="20"/>
  <c r="A31" i="13"/>
  <c r="A32" i="13" s="1"/>
  <c r="N30" i="13"/>
  <c r="E25" i="6"/>
  <c r="A33" i="13" l="1"/>
  <c r="N32" i="13"/>
  <c r="E15" i="6" l="1"/>
  <c r="A34" i="13"/>
  <c r="N33" i="13"/>
  <c r="A35" i="13"/>
  <c r="A36" i="13" s="1"/>
  <c r="A37" i="13" s="1"/>
  <c r="A38" i="13" s="1"/>
  <c r="N34" i="13"/>
  <c r="E17" i="6" l="1"/>
</calcChain>
</file>

<file path=xl/sharedStrings.xml><?xml version="1.0" encoding="utf-8"?>
<sst xmlns="http://schemas.openxmlformats.org/spreadsheetml/2006/main" count="1971" uniqueCount="613">
  <si>
    <t>Carlos Pinillos</t>
  </si>
  <si>
    <t>Rosario Fernandez</t>
  </si>
  <si>
    <t>Humberto Lopez</t>
  </si>
  <si>
    <t>Nicolasa Paredes</t>
  </si>
  <si>
    <t>Partido Actual</t>
  </si>
  <si>
    <t>Partido Pasado</t>
  </si>
  <si>
    <t>Un Camino Diferente</t>
  </si>
  <si>
    <t>Fe en el Perú</t>
  </si>
  <si>
    <t>MR Trabajo mas Trabajo</t>
  </si>
  <si>
    <t>Nicolaza Cruzado</t>
  </si>
  <si>
    <t>Nace una Esperanza</t>
  </si>
  <si>
    <t>APRA</t>
  </si>
  <si>
    <t>Mov Nueva Izquierda</t>
  </si>
  <si>
    <t>APP</t>
  </si>
  <si>
    <t>Peru Posible</t>
  </si>
  <si>
    <t>AP y Peru Posible</t>
  </si>
  <si>
    <t>Partido Manpista Peruano</t>
  </si>
  <si>
    <t>MI Nueva Generación</t>
  </si>
  <si>
    <t>Sudor Ancashino</t>
  </si>
  <si>
    <t>Peru Patria Segura</t>
  </si>
  <si>
    <t>MR SUMATE (Peru Posible / PPC)</t>
  </si>
  <si>
    <t>Obras</t>
  </si>
  <si>
    <t>UPP</t>
  </si>
  <si>
    <t>Peru Libre</t>
  </si>
  <si>
    <t>Somos Libres</t>
  </si>
  <si>
    <t>Nacionalista</t>
  </si>
  <si>
    <t>PPC</t>
  </si>
  <si>
    <t>Somos Peru</t>
  </si>
  <si>
    <t>Buen Gobierno</t>
  </si>
  <si>
    <t>Nueva Gente</t>
  </si>
  <si>
    <t>AP</t>
  </si>
  <si>
    <t>JP</t>
  </si>
  <si>
    <t>Fuerza Social</t>
  </si>
  <si>
    <t>Caminemos Juntos por Junin / Nuevo Satipo</t>
  </si>
  <si>
    <t>Frente Esperanza</t>
  </si>
  <si>
    <t>Contigo</t>
  </si>
  <si>
    <t>Somos Peru (antiguo)</t>
  </si>
  <si>
    <t>Cooperación Popular</t>
  </si>
  <si>
    <t>Libertad Popular</t>
  </si>
  <si>
    <t>Todos por el Perú</t>
  </si>
  <si>
    <t>Fuerza Nacional</t>
  </si>
  <si>
    <t>Renovación Popular de 2004</t>
  </si>
  <si>
    <t>Democracia Social</t>
  </si>
  <si>
    <t>Partido Nacionalista</t>
  </si>
  <si>
    <t>Podemos Perú</t>
  </si>
  <si>
    <t>Partido Morado</t>
  </si>
  <si>
    <t>PPP</t>
  </si>
  <si>
    <t>La suma de todos</t>
  </si>
  <si>
    <t>Educa Peru</t>
  </si>
  <si>
    <t>Vamos Peru</t>
  </si>
  <si>
    <t>AP antiguo</t>
  </si>
  <si>
    <t>MPR Accion y Desarrollo</t>
  </si>
  <si>
    <t>Todo con el pueblo</t>
  </si>
  <si>
    <t>Peru libre</t>
  </si>
  <si>
    <t>Unidad y Paz</t>
  </si>
  <si>
    <t>Renovación Popular</t>
  </si>
  <si>
    <t>Fuerza Popular</t>
  </si>
  <si>
    <t>Acción Popular</t>
  </si>
  <si>
    <t>Alianza para el Progreso</t>
  </si>
  <si>
    <t>Avanza Pais</t>
  </si>
  <si>
    <t>Somos Perú</t>
  </si>
  <si>
    <t>Juntos por el Perú</t>
  </si>
  <si>
    <t>CPP</t>
  </si>
  <si>
    <t>FREPAP</t>
  </si>
  <si>
    <t>Pais para Todos</t>
  </si>
  <si>
    <t>Progresemos</t>
  </si>
  <si>
    <t>Peru Federal</t>
  </si>
  <si>
    <t>Ahora Nación</t>
  </si>
  <si>
    <t>Democrata Unido</t>
  </si>
  <si>
    <t>Frente de la Esperanza</t>
  </si>
  <si>
    <t>Integridad Democratica</t>
  </si>
  <si>
    <t>Peru Acción</t>
  </si>
  <si>
    <t>Peru Primero</t>
  </si>
  <si>
    <t>PRIN</t>
  </si>
  <si>
    <t>Salvemos al Perú</t>
  </si>
  <si>
    <t>w</t>
  </si>
  <si>
    <t>JP (ab 24)</t>
  </si>
  <si>
    <t>Dignidad Vecinal</t>
  </si>
  <si>
    <t>Somos Peru (01-10)</t>
  </si>
  <si>
    <t>Fuerza Loretana</t>
  </si>
  <si>
    <t>MR Obras de Ica</t>
  </si>
  <si>
    <t>PPC (set 21)</t>
  </si>
  <si>
    <t>Renovacion</t>
  </si>
  <si>
    <t>ADN</t>
  </si>
  <si>
    <t>Av Reg ind unidos por Huanuco</t>
  </si>
  <si>
    <t>Fr Dem Regional</t>
  </si>
  <si>
    <t>Mov Nueva Izq</t>
  </si>
  <si>
    <t>Verdad y Honradez</t>
  </si>
  <si>
    <t>AP (12-23)</t>
  </si>
  <si>
    <t>Poder Dem Regional</t>
  </si>
  <si>
    <t>Peruanos como Tu</t>
  </si>
  <si>
    <t>MR Bloque Popular Junin</t>
  </si>
  <si>
    <t>Somos Peru (03-13)</t>
  </si>
  <si>
    <t>MI Unidos por Junin</t>
  </si>
  <si>
    <t>Sí creo</t>
  </si>
  <si>
    <t>Unidad y Paz / PPC (set 21)</t>
  </si>
  <si>
    <t>FIM</t>
  </si>
  <si>
    <t>Somos (13)</t>
  </si>
  <si>
    <t>Fe en el Peru</t>
  </si>
  <si>
    <t>PPS</t>
  </si>
  <si>
    <t>Podemos</t>
  </si>
  <si>
    <t>Frente Obrero</t>
  </si>
  <si>
    <t>M Dem Local</t>
  </si>
  <si>
    <t>Juntos por la Paz</t>
  </si>
  <si>
    <t>Victoria Nac</t>
  </si>
  <si>
    <t>Los Independ</t>
  </si>
  <si>
    <t>Cand s/Desig</t>
  </si>
  <si>
    <t>Cand c/Desig</t>
  </si>
  <si>
    <t>Design Pond</t>
  </si>
  <si>
    <t>Número</t>
  </si>
  <si>
    <t>DNI</t>
  </si>
  <si>
    <t>Partido 1</t>
  </si>
  <si>
    <t>Partido 2</t>
  </si>
  <si>
    <t>Partido 3</t>
  </si>
  <si>
    <t>Partido 4</t>
  </si>
  <si>
    <t>Partido 5</t>
  </si>
  <si>
    <t>MR SUMATE</t>
  </si>
  <si>
    <t>Dem Unido</t>
  </si>
  <si>
    <t>Adelante Pueblo Unido</t>
  </si>
  <si>
    <t>Cambiar para Avanzar</t>
  </si>
  <si>
    <t>Primero La Gente</t>
  </si>
  <si>
    <t>Patria Segura</t>
  </si>
  <si>
    <t>Con Fuerza Perú</t>
  </si>
  <si>
    <t>Senador 1 - 10</t>
  </si>
  <si>
    <t>Senador 11 - 20</t>
  </si>
  <si>
    <t>Senador 21 - 30</t>
  </si>
  <si>
    <t>Chancay</t>
  </si>
  <si>
    <t>Fuerza Regional</t>
  </si>
  <si>
    <t>Si Creo</t>
  </si>
  <si>
    <t>TPP</t>
  </si>
  <si>
    <t>Adelante</t>
  </si>
  <si>
    <t>Ahora Nacion</t>
  </si>
  <si>
    <t>Morado</t>
  </si>
  <si>
    <t>Renovación</t>
  </si>
  <si>
    <t>Justicia Nacional</t>
  </si>
  <si>
    <t>Victoria Nacional</t>
  </si>
  <si>
    <t>LISTA AL SENADO NACIONAL</t>
  </si>
  <si>
    <t>Fin Part 2</t>
  </si>
  <si>
    <t>Fin Part 3</t>
  </si>
  <si>
    <t>Fin Part 4</t>
  </si>
  <si>
    <t>Fin Part 5</t>
  </si>
  <si>
    <t>LLENAR AQUÍ</t>
  </si>
  <si>
    <t>Perú Primero</t>
  </si>
  <si>
    <t>Somos</t>
  </si>
  <si>
    <t>OP Unid Reg</t>
  </si>
  <si>
    <t>MR Seg y Prosp</t>
  </si>
  <si>
    <t>Tierra y Libertad</t>
  </si>
  <si>
    <t>Impuso 27/11</t>
  </si>
  <si>
    <t>MA Nacionalista</t>
  </si>
  <si>
    <t>MR Ande Mar</t>
  </si>
  <si>
    <t>#</t>
  </si>
  <si>
    <t>08263758</t>
  </si>
  <si>
    <t>PERU NACION</t>
  </si>
  <si>
    <t>07-Sep-2021</t>
  </si>
  <si>
    <t>40676234</t>
  </si>
  <si>
    <t>00076154</t>
  </si>
  <si>
    <t>20105966</t>
  </si>
  <si>
    <t>17430886</t>
  </si>
  <si>
    <t>PERU POSIBLE</t>
  </si>
  <si>
    <t>05402721</t>
  </si>
  <si>
    <t>AHORA NACION</t>
  </si>
  <si>
    <t>28302777</t>
  </si>
  <si>
    <t>32538154</t>
  </si>
  <si>
    <t>32040254</t>
  </si>
  <si>
    <t>AMOR POR ANCASH</t>
  </si>
  <si>
    <t>28-Jan-2011</t>
  </si>
  <si>
    <t>40015313</t>
  </si>
  <si>
    <t>PARTIDO APRISTA PERUANO</t>
  </si>
  <si>
    <t>00223692</t>
  </si>
  <si>
    <t>MOVIMIENTO DE INCLUSION REGIONAL</t>
  </si>
  <si>
    <t xml:space="preserve">PARTIDO POPULAR CRISTIANO </t>
  </si>
  <si>
    <t>RENOVACION POPULAR</t>
  </si>
  <si>
    <t>07-Dec-2004</t>
  </si>
  <si>
    <t>19416323</t>
  </si>
  <si>
    <t>00418021</t>
  </si>
  <si>
    <t>PERU MODERNO</t>
  </si>
  <si>
    <t>25331980</t>
  </si>
  <si>
    <t>17826805</t>
  </si>
  <si>
    <t>40106921</t>
  </si>
  <si>
    <t>8558627</t>
  </si>
  <si>
    <t>5293154</t>
  </si>
  <si>
    <t>8761632</t>
  </si>
  <si>
    <t>6272152</t>
  </si>
  <si>
    <t>6762849</t>
  </si>
  <si>
    <t>7803059</t>
  </si>
  <si>
    <t>16767746</t>
  </si>
  <si>
    <t>16520088</t>
  </si>
  <si>
    <t>1127044</t>
  </si>
  <si>
    <t>1149309</t>
  </si>
  <si>
    <t>9099445</t>
  </si>
  <si>
    <t>31616560</t>
  </si>
  <si>
    <t>29285160</t>
  </si>
  <si>
    <t>32855132</t>
  </si>
  <si>
    <t>40318653</t>
  </si>
  <si>
    <t>MR Inka Pachacutec</t>
  </si>
  <si>
    <t>UNIPOL</t>
  </si>
  <si>
    <t>Accion Solid</t>
  </si>
  <si>
    <t>Ancash a la Obra</t>
  </si>
  <si>
    <t>Verde</t>
  </si>
  <si>
    <t>Accion Popular</t>
  </si>
  <si>
    <t>Peru Moderno</t>
  </si>
  <si>
    <t>Trabajadores y Emprendedores</t>
  </si>
  <si>
    <t>Fuerza Democratica</t>
  </si>
  <si>
    <t>Nueva Izquierda</t>
  </si>
  <si>
    <t>MR Apurimeño</t>
  </si>
  <si>
    <t>Humanista</t>
  </si>
  <si>
    <t>Frente Obrera</t>
  </si>
  <si>
    <t>RUNA</t>
  </si>
  <si>
    <t>Salvemos</t>
  </si>
  <si>
    <t>MR</t>
  </si>
  <si>
    <t>Peru Nacion</t>
  </si>
  <si>
    <t>Propuesta Azul</t>
  </si>
  <si>
    <t>Peru Libertario</t>
  </si>
  <si>
    <t>16-18</t>
  </si>
  <si>
    <t>Mov Social Ind Recambio</t>
  </si>
  <si>
    <t>DD</t>
  </si>
  <si>
    <t>Frente Amplio</t>
  </si>
  <si>
    <t>Nuevo Peru</t>
  </si>
  <si>
    <t>21545374</t>
  </si>
  <si>
    <t>26705695</t>
  </si>
  <si>
    <t>07755878</t>
  </si>
  <si>
    <t>09434755</t>
  </si>
  <si>
    <t>40204874</t>
  </si>
  <si>
    <t>29470620</t>
  </si>
  <si>
    <t>80146948</t>
  </si>
  <si>
    <t>29666418</t>
  </si>
  <si>
    <t>04742579</t>
  </si>
  <si>
    <t>Gana Perú</t>
  </si>
  <si>
    <t>Nuevo Peru / JP</t>
  </si>
  <si>
    <t>Regional</t>
  </si>
  <si>
    <t>CONGRESISTA</t>
  </si>
  <si>
    <t>Peru Libre (antiguo)</t>
  </si>
  <si>
    <t>09657472</t>
  </si>
  <si>
    <t>07412350</t>
  </si>
  <si>
    <t>09303706</t>
  </si>
  <si>
    <t>07651031</t>
  </si>
  <si>
    <t>PNP</t>
  </si>
  <si>
    <t>02376613</t>
  </si>
  <si>
    <t>10792022</t>
  </si>
  <si>
    <t>Reconstruccion Democrativa</t>
  </si>
  <si>
    <t>08801117</t>
  </si>
  <si>
    <t>AP (Antiguo)</t>
  </si>
  <si>
    <t>Nuevo Surco</t>
  </si>
  <si>
    <t>08764850</t>
  </si>
  <si>
    <t>08681023</t>
  </si>
  <si>
    <t>09978367</t>
  </si>
  <si>
    <t>09336553</t>
  </si>
  <si>
    <t>antiguo</t>
  </si>
  <si>
    <t>07561974</t>
  </si>
  <si>
    <t>06656244</t>
  </si>
  <si>
    <t>00251799</t>
  </si>
  <si>
    <t>08655412</t>
  </si>
  <si>
    <t>10306852</t>
  </si>
  <si>
    <t>10636218</t>
  </si>
  <si>
    <t>01211014</t>
  </si>
  <si>
    <t>17910128</t>
  </si>
  <si>
    <t>02417724</t>
  </si>
  <si>
    <t>Congresista</t>
  </si>
  <si>
    <t>10379271</t>
  </si>
  <si>
    <t>ANTAURO</t>
  </si>
  <si>
    <t>PPC 2019</t>
  </si>
  <si>
    <t>10786164</t>
  </si>
  <si>
    <t>15693515</t>
  </si>
  <si>
    <t>06242968</t>
  </si>
  <si>
    <t>08123783</t>
  </si>
  <si>
    <t>Por Amor al Peru</t>
  </si>
  <si>
    <t>EDUCA</t>
  </si>
  <si>
    <t>44181707</t>
  </si>
  <si>
    <t>06279342</t>
  </si>
  <si>
    <t>43297941</t>
  </si>
  <si>
    <t>Unido Perú</t>
  </si>
  <si>
    <t>AP (22-24</t>
  </si>
  <si>
    <t>00072379</t>
  </si>
  <si>
    <t>01317313</t>
  </si>
  <si>
    <t>Peru Te Quiero</t>
  </si>
  <si>
    <t>07108230</t>
  </si>
  <si>
    <t>43330672</t>
  </si>
  <si>
    <t>07039066</t>
  </si>
  <si>
    <t>16757582</t>
  </si>
  <si>
    <t>09095243</t>
  </si>
  <si>
    <t>04742284</t>
  </si>
  <si>
    <t>AP (2023)</t>
  </si>
  <si>
    <t>07485705</t>
  </si>
  <si>
    <t>26723870</t>
  </si>
  <si>
    <t>08449831</t>
  </si>
  <si>
    <t>09240724</t>
  </si>
  <si>
    <t>32304953</t>
  </si>
  <si>
    <t>06303156</t>
  </si>
  <si>
    <t>06654879</t>
  </si>
  <si>
    <t>15594926</t>
  </si>
  <si>
    <t>29520242</t>
  </si>
  <si>
    <t>Fuerza Arequipeña</t>
  </si>
  <si>
    <t>06804970</t>
  </si>
  <si>
    <t>REG</t>
  </si>
  <si>
    <t>09303898</t>
  </si>
  <si>
    <t>07928586</t>
  </si>
  <si>
    <t>43293233</t>
  </si>
  <si>
    <t>08191008</t>
  </si>
  <si>
    <t>Fonavistas</t>
  </si>
  <si>
    <t>10273657</t>
  </si>
  <si>
    <t>07214164</t>
  </si>
  <si>
    <t>06666789</t>
  </si>
  <si>
    <t>Somos Peru (reciente)</t>
  </si>
  <si>
    <t>40036102</t>
  </si>
  <si>
    <t>10276716</t>
  </si>
  <si>
    <t>Avanza Pais pre 2021</t>
  </si>
  <si>
    <t>43561262</t>
  </si>
  <si>
    <t>Pacto Nacional</t>
  </si>
  <si>
    <t>Partido Morado 2024</t>
  </si>
  <si>
    <t>40077944</t>
  </si>
  <si>
    <t>41258762</t>
  </si>
  <si>
    <t>PL</t>
  </si>
  <si>
    <t>Obrero</t>
  </si>
  <si>
    <t>JP (2024)</t>
  </si>
  <si>
    <t>00190779</t>
  </si>
  <si>
    <t>29292100</t>
  </si>
  <si>
    <t>06127396</t>
  </si>
  <si>
    <t>10729183</t>
  </si>
  <si>
    <t>29160479</t>
  </si>
  <si>
    <t>43686805</t>
  </si>
  <si>
    <t>ADP</t>
  </si>
  <si>
    <t>10058209</t>
  </si>
  <si>
    <t>43401358</t>
  </si>
  <si>
    <t>07225554</t>
  </si>
  <si>
    <t>UCD</t>
  </si>
  <si>
    <t>RENOVACION</t>
  </si>
  <si>
    <t>VICTORIA NACIONAL</t>
  </si>
  <si>
    <t>09894334</t>
  </si>
  <si>
    <t>29230424</t>
  </si>
  <si>
    <t>PPC (ANTIGUO)</t>
  </si>
  <si>
    <t>HUMANISTA</t>
  </si>
  <si>
    <t>28298938</t>
  </si>
  <si>
    <t>43294988</t>
  </si>
  <si>
    <t>40175203</t>
  </si>
  <si>
    <t>10118944</t>
  </si>
  <si>
    <t>29247491</t>
  </si>
  <si>
    <t>00062767</t>
  </si>
  <si>
    <t>08294598</t>
  </si>
  <si>
    <t>10126282</t>
  </si>
  <si>
    <t>Nueva Generación</t>
  </si>
  <si>
    <t>PODEMOS</t>
  </si>
  <si>
    <t>20427242</t>
  </si>
  <si>
    <t>33766138</t>
  </si>
  <si>
    <t>40725889</t>
  </si>
  <si>
    <t>Inka Peru</t>
  </si>
  <si>
    <t>PTE</t>
  </si>
  <si>
    <t>05584885</t>
  </si>
  <si>
    <t>07951357</t>
  </si>
  <si>
    <t>00007518</t>
  </si>
  <si>
    <t>40154322</t>
  </si>
  <si>
    <t>pnp</t>
  </si>
  <si>
    <t>upp</t>
  </si>
  <si>
    <t>09803888</t>
  </si>
  <si>
    <t>25827444</t>
  </si>
  <si>
    <t>08865630</t>
  </si>
  <si>
    <t>28294396</t>
  </si>
  <si>
    <t>MNI</t>
  </si>
  <si>
    <t>09307547</t>
  </si>
  <si>
    <t>07254352</t>
  </si>
  <si>
    <t>09453366</t>
  </si>
  <si>
    <t>09084712</t>
  </si>
  <si>
    <t>09562959</t>
  </si>
  <si>
    <t>08671144</t>
  </si>
  <si>
    <t>08149998</t>
  </si>
  <si>
    <t>09595329</t>
  </si>
  <si>
    <t>80255411</t>
  </si>
  <si>
    <t>09513176</t>
  </si>
  <si>
    <t>09133222</t>
  </si>
  <si>
    <t>09268085</t>
  </si>
  <si>
    <t>07090191</t>
  </si>
  <si>
    <t>03607025</t>
  </si>
  <si>
    <t>09528983</t>
  </si>
  <si>
    <t>01295689</t>
  </si>
  <si>
    <t>10446596</t>
  </si>
  <si>
    <t>07897641</t>
  </si>
  <si>
    <t>06218402</t>
  </si>
  <si>
    <t>41104647</t>
  </si>
  <si>
    <t>05362026</t>
  </si>
  <si>
    <t>ppc (2021)</t>
  </si>
  <si>
    <t>peru primero</t>
  </si>
  <si>
    <t>unido</t>
  </si>
  <si>
    <t>victoria nacional</t>
  </si>
  <si>
    <t>peru posible</t>
  </si>
  <si>
    <t>41121519</t>
  </si>
  <si>
    <t>26614247</t>
  </si>
  <si>
    <t>06752545</t>
  </si>
  <si>
    <t>07164447</t>
  </si>
  <si>
    <t>07707778</t>
  </si>
  <si>
    <t>08208132</t>
  </si>
  <si>
    <t>16145872</t>
  </si>
  <si>
    <t>08805228</t>
  </si>
  <si>
    <t>19337683</t>
  </si>
  <si>
    <t>08255194</t>
  </si>
  <si>
    <t>08116131</t>
  </si>
  <si>
    <t>15405017</t>
  </si>
  <si>
    <t>26677064</t>
  </si>
  <si>
    <t>17807700</t>
  </si>
  <si>
    <t>09040622</t>
  </si>
  <si>
    <t>09378621</t>
  </si>
  <si>
    <t>07655010</t>
  </si>
  <si>
    <t>16143185</t>
  </si>
  <si>
    <t>80433831</t>
  </si>
  <si>
    <t>16167452</t>
  </si>
  <si>
    <t>27547396</t>
  </si>
  <si>
    <t>19330425</t>
  </si>
  <si>
    <t>15656356</t>
  </si>
  <si>
    <t>REGIONALES</t>
  </si>
  <si>
    <t>MORADO</t>
  </si>
  <si>
    <t>FRENTE DE LA ESPERANZA</t>
  </si>
  <si>
    <t>40042080</t>
  </si>
  <si>
    <t>09673565</t>
  </si>
  <si>
    <t>29685188</t>
  </si>
  <si>
    <t>16563291</t>
  </si>
  <si>
    <t>10121997</t>
  </si>
  <si>
    <t>Nueva Mayoria</t>
  </si>
  <si>
    <t>40707652</t>
  </si>
  <si>
    <t>43290769</t>
  </si>
  <si>
    <t>31013678</t>
  </si>
  <si>
    <t>40226757</t>
  </si>
  <si>
    <t>21146889</t>
  </si>
  <si>
    <t>DE IZQUIERDAS</t>
  </si>
  <si>
    <t>VARIOS NUEVOS</t>
  </si>
  <si>
    <t>AVANZA PAIS</t>
  </si>
  <si>
    <t>PBG</t>
  </si>
  <si>
    <t>REGIONAL</t>
  </si>
  <si>
    <t>regionales</t>
  </si>
  <si>
    <t>chimpun callao</t>
  </si>
  <si>
    <t>frente de la esperanza</t>
  </si>
  <si>
    <t>08870092</t>
  </si>
  <si>
    <t>09563930</t>
  </si>
  <si>
    <t>09988890</t>
  </si>
  <si>
    <t>06656472</t>
  </si>
  <si>
    <t>06434981</t>
  </si>
  <si>
    <t>06784974</t>
  </si>
  <si>
    <t>08674665</t>
  </si>
  <si>
    <t>40034360</t>
  </si>
  <si>
    <t>17976113</t>
  </si>
  <si>
    <t>09263541</t>
  </si>
  <si>
    <t>21080373</t>
  </si>
  <si>
    <t>07529695</t>
  </si>
  <si>
    <t>09372936</t>
  </si>
  <si>
    <t>08429837</t>
  </si>
  <si>
    <t>00470056</t>
  </si>
  <si>
    <t>08331507</t>
  </si>
  <si>
    <t>09482732</t>
  </si>
  <si>
    <t>08296382</t>
  </si>
  <si>
    <t>16794778</t>
  </si>
  <si>
    <t>10691398</t>
  </si>
  <si>
    <t>43328757</t>
  </si>
  <si>
    <t>08266996</t>
  </si>
  <si>
    <t>10586241</t>
  </si>
  <si>
    <t>40311520</t>
  </si>
  <si>
    <t>08783312</t>
  </si>
  <si>
    <t>08363824</t>
  </si>
  <si>
    <t>06521988</t>
  </si>
  <si>
    <t>07396763</t>
  </si>
  <si>
    <t>10613656</t>
  </si>
  <si>
    <t>07752770</t>
  </si>
  <si>
    <t>09957717</t>
  </si>
  <si>
    <t>23700696</t>
  </si>
  <si>
    <t>RESURGIR</t>
  </si>
  <si>
    <t>REPUBLICANISTAS</t>
  </si>
  <si>
    <t>PPC 2023</t>
  </si>
  <si>
    <t>07793210</t>
  </si>
  <si>
    <t>07231335</t>
  </si>
  <si>
    <t>43360309</t>
  </si>
  <si>
    <t>07567598</t>
  </si>
  <si>
    <t>08050134</t>
  </si>
  <si>
    <t>06876967</t>
  </si>
  <si>
    <t>06645276</t>
  </si>
  <si>
    <t>AP Antiguo</t>
  </si>
  <si>
    <t>07240324</t>
  </si>
  <si>
    <t>43287529</t>
  </si>
  <si>
    <t>07751982</t>
  </si>
  <si>
    <t>06808708</t>
  </si>
  <si>
    <t>07753593</t>
  </si>
  <si>
    <t>04624619</t>
  </si>
  <si>
    <t>09591183</t>
  </si>
  <si>
    <t>08306174</t>
  </si>
  <si>
    <t>06610504</t>
  </si>
  <si>
    <t>08170494</t>
  </si>
  <si>
    <t>PPC antiguo</t>
  </si>
  <si>
    <t xml:space="preserve">Regionales </t>
  </si>
  <si>
    <t>Varios</t>
  </si>
  <si>
    <t>09549967</t>
  </si>
  <si>
    <t>09720636</t>
  </si>
  <si>
    <t>17834654</t>
  </si>
  <si>
    <t>Venceremos</t>
  </si>
  <si>
    <t>Fuerza y Libertad</t>
  </si>
  <si>
    <t>Unidad Nacional</t>
  </si>
  <si>
    <t>Integridad Democrática</t>
  </si>
  <si>
    <t>07240879</t>
  </si>
  <si>
    <t>06340660</t>
  </si>
  <si>
    <t>06286597</t>
  </si>
  <si>
    <t>07776007</t>
  </si>
  <si>
    <t>00819751</t>
  </si>
  <si>
    <t>09932455</t>
  </si>
  <si>
    <t>06710344</t>
  </si>
  <si>
    <t>07789821</t>
  </si>
  <si>
    <t>08168825</t>
  </si>
  <si>
    <t>08753838</t>
  </si>
  <si>
    <t>08245933</t>
  </si>
  <si>
    <t>08124491</t>
  </si>
  <si>
    <t>09537520</t>
  </si>
  <si>
    <t>07575995</t>
  </si>
  <si>
    <t>07700600</t>
  </si>
  <si>
    <t>07151008</t>
  </si>
  <si>
    <t>FE EN EL PERU</t>
  </si>
  <si>
    <t>VARIOS</t>
  </si>
  <si>
    <t>UNIDAD Y PAZ</t>
  </si>
  <si>
    <t>SOMOS LIBRES</t>
  </si>
  <si>
    <t>PPC ANTIGUO</t>
  </si>
  <si>
    <t>VARIAS</t>
  </si>
  <si>
    <t>FUERZA PERU</t>
  </si>
  <si>
    <t>25681995</t>
  </si>
  <si>
    <t>40411110</t>
  </si>
  <si>
    <t>80523585</t>
  </si>
  <si>
    <t>08726151</t>
  </si>
  <si>
    <t>09718935</t>
  </si>
  <si>
    <t>25856257</t>
  </si>
  <si>
    <t>25834689</t>
  </si>
  <si>
    <t>08240215</t>
  </si>
  <si>
    <t>10774189</t>
  </si>
  <si>
    <t>21103072</t>
  </si>
  <si>
    <t>07615582</t>
  </si>
  <si>
    <t>25853189</t>
  </si>
  <si>
    <t>19913206</t>
  </si>
  <si>
    <t>21288690</t>
  </si>
  <si>
    <t>08541564</t>
  </si>
  <si>
    <t>25720927</t>
  </si>
  <si>
    <t>20593130</t>
  </si>
  <si>
    <t>21088224</t>
  </si>
  <si>
    <t>07745538</t>
  </si>
  <si>
    <t>44293952</t>
  </si>
  <si>
    <t>20973616</t>
  </si>
  <si>
    <t>20044221</t>
  </si>
  <si>
    <t>10691682</t>
  </si>
  <si>
    <t>20571021</t>
  </si>
  <si>
    <t>09661308</t>
  </si>
  <si>
    <t>41616770</t>
  </si>
  <si>
    <t>10291705</t>
  </si>
  <si>
    <t>19996821</t>
  </si>
  <si>
    <t>varias</t>
  </si>
  <si>
    <t>nueva gente</t>
  </si>
  <si>
    <t>batalla</t>
  </si>
  <si>
    <t>fuerza moderna</t>
  </si>
  <si>
    <t>antauro</t>
  </si>
  <si>
    <t>peru libre</t>
  </si>
  <si>
    <t>adelante</t>
  </si>
  <si>
    <t>app</t>
  </si>
  <si>
    <t>avanza pais</t>
  </si>
  <si>
    <t>morado</t>
  </si>
  <si>
    <t>apra</t>
  </si>
  <si>
    <t>avanza</t>
  </si>
  <si>
    <t>09677079</t>
  </si>
  <si>
    <t>07867789</t>
  </si>
  <si>
    <t>00107153</t>
  </si>
  <si>
    <t>09475875</t>
  </si>
  <si>
    <t>23932556</t>
  </si>
  <si>
    <t>07777874</t>
  </si>
  <si>
    <t>09375873</t>
  </si>
  <si>
    <t>00478096</t>
  </si>
  <si>
    <t>06200373</t>
  </si>
  <si>
    <t>09372198</t>
  </si>
  <si>
    <t>06540545</t>
  </si>
  <si>
    <t>07914344</t>
  </si>
  <si>
    <t>08936887</t>
  </si>
  <si>
    <t>10808292</t>
  </si>
  <si>
    <t>09602797</t>
  </si>
  <si>
    <t>08785763</t>
  </si>
  <si>
    <t>09386487</t>
  </si>
  <si>
    <t>09753559</t>
  </si>
  <si>
    <t>07750301</t>
  </si>
  <si>
    <t>06785430</t>
  </si>
  <si>
    <t>PPC 21</t>
  </si>
  <si>
    <t>ap 23</t>
  </si>
  <si>
    <t>jp 19</t>
  </si>
  <si>
    <t>podemos</t>
  </si>
  <si>
    <t>regional</t>
  </si>
  <si>
    <t>morado 24</t>
  </si>
  <si>
    <t>ppc 24</t>
  </si>
  <si>
    <t>21485428</t>
  </si>
  <si>
    <t>40001029</t>
  </si>
  <si>
    <t>10128510</t>
  </si>
  <si>
    <t>04339260</t>
  </si>
  <si>
    <t>08312487</t>
  </si>
  <si>
    <t>00992904</t>
  </si>
  <si>
    <t>04635502</t>
  </si>
  <si>
    <t>40457668</t>
  </si>
  <si>
    <t>15864640</t>
  </si>
  <si>
    <t>09148129</t>
  </si>
  <si>
    <t>18120387</t>
  </si>
  <si>
    <t>29203539</t>
  </si>
  <si>
    <t>40203248</t>
  </si>
  <si>
    <t>22243864</t>
  </si>
  <si>
    <t>32534376</t>
  </si>
  <si>
    <t>40356580</t>
  </si>
  <si>
    <t>29168255</t>
  </si>
  <si>
    <t>25575781</t>
  </si>
  <si>
    <t>02720199</t>
  </si>
  <si>
    <t>33343153</t>
  </si>
  <si>
    <t>10776413</t>
  </si>
  <si>
    <t>00420627</t>
  </si>
  <si>
    <t>01211021</t>
  </si>
  <si>
    <t>23716842</t>
  </si>
  <si>
    <t>29098815</t>
  </si>
  <si>
    <t>21857244</t>
  </si>
  <si>
    <t>21865678</t>
  </si>
  <si>
    <t>16496317</t>
  </si>
  <si>
    <t>04328061</t>
  </si>
  <si>
    <t>21134079</t>
  </si>
  <si>
    <t>09347247</t>
  </si>
  <si>
    <t>#PorEstosNo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</si>
</sst>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B22222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555555"/>
      <name val="Roboto"/>
    </font>
    <font>
      <sz val="8"/>
      <color rgb="FF4B5563"/>
      <name val="Arial"/>
      <family val="2"/>
    </font>
    <font>
      <sz val="11"/>
      <name val="Calibri"/>
      <family val="2"/>
      <scheme val="minor"/>
    </font>
    <font>
      <sz val="11"/>
      <color rgb="FFFF0000"/>
      <name val="Roboto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98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1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14" fontId="0" fillId="0" borderId="1" xfId="0" applyNumberFormat="1" applyBorder="1" applyAlignment="1">
      <alignment horizontal="left"/>
    </xf>
    <xf numFmtId="0" fontId="5" fillId="6" borderId="1" xfId="0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14" fontId="0" fillId="0" borderId="2" xfId="0" applyNumberFormat="1" applyBorder="1" applyAlignment="1">
      <alignment horizontal="left"/>
    </xf>
    <xf numFmtId="9" fontId="0" fillId="0" borderId="0" xfId="0" applyNumberForma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9" fillId="0" borderId="0" xfId="0" applyFont="1"/>
    <xf numFmtId="49" fontId="2" fillId="2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center"/>
    </xf>
    <xf numFmtId="0" fontId="0" fillId="7" borderId="1" xfId="0" applyFill="1" applyBorder="1" applyAlignment="1">
      <alignment horizontal="left"/>
    </xf>
    <xf numFmtId="0" fontId="5" fillId="7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49" fontId="0" fillId="0" borderId="1" xfId="0" applyNumberFormat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49" fontId="0" fillId="0" borderId="1" xfId="0" applyNumberFormat="1" applyBorder="1" applyAlignment="1">
      <alignment horizontal="left"/>
    </xf>
    <xf numFmtId="0" fontId="9" fillId="7" borderId="0" xfId="0" applyFont="1" applyFill="1"/>
    <xf numFmtId="0" fontId="9" fillId="0" borderId="0" xfId="0" applyFont="1" applyAlignment="1">
      <alignment horizontal="right"/>
    </xf>
    <xf numFmtId="49" fontId="9" fillId="0" borderId="0" xfId="0" applyNumberFormat="1" applyFont="1" applyAlignment="1">
      <alignment horizontal="right"/>
    </xf>
    <xf numFmtId="49" fontId="0" fillId="7" borderId="1" xfId="0" applyNumberFormat="1" applyFill="1" applyBorder="1" applyAlignment="1">
      <alignment horizontal="center"/>
    </xf>
    <xf numFmtId="164" fontId="0" fillId="5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7" borderId="1" xfId="0" applyNumberFormat="1" applyFill="1" applyBorder="1" applyAlignment="1">
      <alignment horizontal="left"/>
    </xf>
    <xf numFmtId="0" fontId="0" fillId="7" borderId="0" xfId="0" applyFill="1"/>
    <xf numFmtId="0" fontId="10" fillId="0" borderId="0" xfId="0" applyFont="1"/>
    <xf numFmtId="49" fontId="0" fillId="7" borderId="1" xfId="0" applyNumberFormat="1" applyFill="1" applyBorder="1" applyAlignment="1">
      <alignment horizontal="left"/>
    </xf>
    <xf numFmtId="0" fontId="0" fillId="4" borderId="2" xfId="0" applyFill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1" fillId="0" borderId="1" xfId="0" applyFont="1" applyBorder="1" applyAlignment="1">
      <alignment horizontal="left"/>
    </xf>
    <xf numFmtId="14" fontId="11" fillId="0" borderId="1" xfId="0" applyNumberFormat="1" applyFont="1" applyBorder="1" applyAlignment="1">
      <alignment horizontal="left"/>
    </xf>
    <xf numFmtId="15" fontId="0" fillId="0" borderId="1" xfId="0" applyNumberFormat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/>
    </xf>
    <xf numFmtId="14" fontId="8" fillId="0" borderId="1" xfId="0" applyNumberFormat="1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8" fillId="7" borderId="1" xfId="0" applyFont="1" applyFill="1" applyBorder="1" applyAlignment="1">
      <alignment horizontal="left" vertical="center"/>
    </xf>
    <xf numFmtId="17" fontId="8" fillId="0" borderId="1" xfId="0" applyNumberFormat="1" applyFont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/>
    </xf>
    <xf numFmtId="0" fontId="0" fillId="0" borderId="1" xfId="0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left"/>
    </xf>
    <xf numFmtId="0" fontId="11" fillId="0" borderId="3" xfId="0" applyFont="1" applyFill="1" applyBorder="1"/>
    <xf numFmtId="0" fontId="0" fillId="2" borderId="4" xfId="0" applyNumberFormat="1" applyFill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11" fillId="0" borderId="6" xfId="0" applyFont="1" applyFill="1" applyBorder="1"/>
    <xf numFmtId="0" fontId="0" fillId="2" borderId="7" xfId="1" applyNumberFormat="1" applyFont="1" applyFill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164" fontId="0" fillId="0" borderId="8" xfId="1" applyNumberFormat="1" applyFont="1" applyBorder="1" applyAlignment="1">
      <alignment horizontal="center"/>
    </xf>
    <xf numFmtId="0" fontId="11" fillId="0" borderId="9" xfId="0" applyFont="1" applyFill="1" applyBorder="1"/>
    <xf numFmtId="0" fontId="0" fillId="2" borderId="0" xfId="1" applyNumberFormat="1" applyFont="1" applyFill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10" xfId="1" applyNumberFormat="1" applyFont="1" applyBorder="1" applyAlignment="1">
      <alignment horizontal="center"/>
    </xf>
    <xf numFmtId="0" fontId="11" fillId="0" borderId="11" xfId="0" applyFont="1" applyFill="1" applyBorder="1"/>
    <xf numFmtId="0" fontId="0" fillId="2" borderId="12" xfId="1" applyNumberFormat="1" applyFont="1" applyFill="1" applyBorder="1" applyAlignment="1">
      <alignment horizontal="center"/>
    </xf>
    <xf numFmtId="164" fontId="0" fillId="0" borderId="12" xfId="1" applyNumberFormat="1" applyFont="1" applyBorder="1" applyAlignment="1">
      <alignment horizontal="center"/>
    </xf>
    <xf numFmtId="164" fontId="0" fillId="0" borderId="13" xfId="1" applyNumberFormat="1" applyFont="1" applyBorder="1" applyAlignment="1">
      <alignment horizontal="center"/>
    </xf>
    <xf numFmtId="0" fontId="0" fillId="2" borderId="7" xfId="0" applyNumberFormat="1" applyFill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0" fontId="3" fillId="0" borderId="9" xfId="0" applyFont="1" applyBorder="1"/>
    <xf numFmtId="0" fontId="3" fillId="0" borderId="0" xfId="0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</cellXfs>
  <cellStyles count="3">
    <cellStyle name="Normal" xfId="0" builtinId="0"/>
    <cellStyle name="Normal 2" xfId="2" xr:uid="{307E426A-A2FE-4EA7-A348-C54A1B688795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D27FD-037E-4B83-8713-F66168FF9C4A}">
  <dimension ref="A1:E42"/>
  <sheetViews>
    <sheetView tabSelected="1" topLeftCell="A13" workbookViewId="0"/>
  </sheetViews>
  <sheetFormatPr baseColWidth="10" defaultRowHeight="14.4" x14ac:dyDescent="0.3"/>
  <cols>
    <col min="1" max="1" width="33.5546875" bestFit="1" customWidth="1"/>
    <col min="2" max="2" width="11.5546875" style="10"/>
    <col min="3" max="5" width="11.5546875" style="2"/>
  </cols>
  <sheetData>
    <row r="1" spans="1:5" ht="15" thickBot="1" x14ac:dyDescent="0.35"/>
    <row r="2" spans="1:5" x14ac:dyDescent="0.3">
      <c r="A2" s="89" t="s">
        <v>56</v>
      </c>
      <c r="B2" s="90" t="s">
        <v>612</v>
      </c>
      <c r="C2" s="91">
        <v>1</v>
      </c>
      <c r="D2" s="1"/>
      <c r="E2" s="1"/>
    </row>
    <row r="3" spans="1:5" x14ac:dyDescent="0.3">
      <c r="A3" s="92" t="s">
        <v>57</v>
      </c>
      <c r="B3" s="93" t="s">
        <v>612</v>
      </c>
      <c r="C3" s="94">
        <v>1</v>
      </c>
      <c r="D3" s="1"/>
      <c r="E3" s="1"/>
    </row>
    <row r="4" spans="1:5" x14ac:dyDescent="0.3">
      <c r="A4" s="92" t="s">
        <v>58</v>
      </c>
      <c r="B4" s="93" t="s">
        <v>612</v>
      </c>
      <c r="C4" s="94">
        <v>1</v>
      </c>
      <c r="D4" s="1"/>
      <c r="E4" s="1"/>
    </row>
    <row r="5" spans="1:5" x14ac:dyDescent="0.3">
      <c r="A5" s="92" t="s">
        <v>59</v>
      </c>
      <c r="B5" s="93" t="s">
        <v>612</v>
      </c>
      <c r="C5" s="94">
        <v>1</v>
      </c>
      <c r="D5" s="1"/>
      <c r="E5" s="1"/>
    </row>
    <row r="6" spans="1:5" x14ac:dyDescent="0.3">
      <c r="A6" s="92" t="s">
        <v>60</v>
      </c>
      <c r="B6" s="93" t="s">
        <v>612</v>
      </c>
      <c r="C6" s="94">
        <v>1</v>
      </c>
      <c r="D6" s="1"/>
      <c r="E6" s="1"/>
    </row>
    <row r="7" spans="1:5" x14ac:dyDescent="0.3">
      <c r="A7" s="92" t="s">
        <v>23</v>
      </c>
      <c r="B7" s="93" t="s">
        <v>612</v>
      </c>
      <c r="C7" s="94">
        <v>1</v>
      </c>
      <c r="D7" s="1"/>
      <c r="E7" s="1"/>
    </row>
    <row r="8" spans="1:5" x14ac:dyDescent="0.3">
      <c r="A8" s="92" t="s">
        <v>55</v>
      </c>
      <c r="B8" s="93" t="s">
        <v>612</v>
      </c>
      <c r="C8" s="94">
        <v>1</v>
      </c>
      <c r="D8" s="1"/>
      <c r="E8" s="1"/>
    </row>
    <row r="9" spans="1:5" x14ac:dyDescent="0.3">
      <c r="A9" s="92" t="s">
        <v>44</v>
      </c>
      <c r="B9" s="93" t="s">
        <v>612</v>
      </c>
      <c r="C9" s="94">
        <v>1</v>
      </c>
      <c r="D9" s="1"/>
      <c r="E9" s="1"/>
    </row>
    <row r="10" spans="1:5" x14ac:dyDescent="0.3">
      <c r="A10" s="92" t="s">
        <v>45</v>
      </c>
      <c r="B10" s="93" t="s">
        <v>612</v>
      </c>
      <c r="C10" s="94">
        <v>1</v>
      </c>
      <c r="D10" s="1"/>
      <c r="E10" s="1"/>
    </row>
    <row r="11" spans="1:5" x14ac:dyDescent="0.3">
      <c r="A11" s="92" t="s">
        <v>61</v>
      </c>
      <c r="B11" s="93" t="s">
        <v>612</v>
      </c>
      <c r="C11" s="94">
        <v>1</v>
      </c>
      <c r="D11" s="1"/>
      <c r="E11" s="1"/>
    </row>
    <row r="12" spans="1:5" x14ac:dyDescent="0.3">
      <c r="A12" s="92" t="s">
        <v>11</v>
      </c>
      <c r="B12" s="93" t="s">
        <v>612</v>
      </c>
      <c r="C12" s="94">
        <v>1</v>
      </c>
      <c r="D12" s="1"/>
      <c r="E12" s="1"/>
    </row>
    <row r="13" spans="1:5" x14ac:dyDescent="0.3">
      <c r="A13" s="92" t="s">
        <v>487</v>
      </c>
      <c r="B13" s="93" t="s">
        <v>612</v>
      </c>
      <c r="C13" s="94">
        <v>1</v>
      </c>
      <c r="D13" s="1"/>
      <c r="E13" s="1"/>
    </row>
    <row r="14" spans="1:5" ht="15" thickBot="1" x14ac:dyDescent="0.35">
      <c r="A14" s="95" t="s">
        <v>62</v>
      </c>
      <c r="B14" s="96" t="s">
        <v>612</v>
      </c>
      <c r="C14" s="97">
        <v>1</v>
      </c>
      <c r="D14" s="1"/>
      <c r="E14" s="1"/>
    </row>
    <row r="15" spans="1:5" x14ac:dyDescent="0.3">
      <c r="A15" s="74" t="s">
        <v>489</v>
      </c>
      <c r="B15" s="75">
        <f>+UNA!L4</f>
        <v>12</v>
      </c>
      <c r="C15" s="76">
        <f>+UNA!L6</f>
        <v>0.4</v>
      </c>
      <c r="D15" s="76">
        <f>+UNA!M6</f>
        <v>0.4</v>
      </c>
      <c r="E15" s="77">
        <f>+UNA!N6</f>
        <v>0.35</v>
      </c>
    </row>
    <row r="16" spans="1:5" x14ac:dyDescent="0.3">
      <c r="A16" s="78" t="s">
        <v>72</v>
      </c>
      <c r="B16" s="79">
        <f>+PPR!L4</f>
        <v>12</v>
      </c>
      <c r="C16" s="80">
        <f>+PPR!L6</f>
        <v>0.42857142857142855</v>
      </c>
      <c r="D16" s="80">
        <f>+PPR!M6</f>
        <v>0.42857142857142855</v>
      </c>
      <c r="E16" s="81">
        <f>+PPR!N6</f>
        <v>0.43859649122807015</v>
      </c>
    </row>
    <row r="17" spans="1:5" ht="15" thickBot="1" x14ac:dyDescent="0.35">
      <c r="A17" s="82" t="s">
        <v>69</v>
      </c>
      <c r="B17" s="83">
        <f>+FDE!L4</f>
        <v>10</v>
      </c>
      <c r="C17" s="84">
        <f>+FDE!L6</f>
        <v>0.34482758620689657</v>
      </c>
      <c r="D17" s="84">
        <f>+FDE!M6</f>
        <v>0.34482758620689657</v>
      </c>
      <c r="E17" s="85">
        <f>+FDE!N6</f>
        <v>0.31034482758620691</v>
      </c>
    </row>
    <row r="18" spans="1:5" x14ac:dyDescent="0.3">
      <c r="A18" s="74" t="s">
        <v>120</v>
      </c>
      <c r="B18" s="86">
        <f>+PLG!L4</f>
        <v>8</v>
      </c>
      <c r="C18" s="87">
        <f>+PLG!L6</f>
        <v>0.29629629629629628</v>
      </c>
      <c r="D18" s="87">
        <f>+PLG!M6</f>
        <v>0.29629629629629628</v>
      </c>
      <c r="E18" s="88">
        <f>+PLG!N6</f>
        <v>0.2857142857142857</v>
      </c>
    </row>
    <row r="19" spans="1:5" x14ac:dyDescent="0.3">
      <c r="A19" s="78" t="s">
        <v>67</v>
      </c>
      <c r="B19" s="79">
        <f>+ANA!L4</f>
        <v>8</v>
      </c>
      <c r="C19" s="80">
        <f>+ANA!L6</f>
        <v>0.2857142857142857</v>
      </c>
      <c r="D19" s="80">
        <f>+ANA!M6</f>
        <v>0.2857142857142857</v>
      </c>
      <c r="E19" s="81">
        <f>+ANA!N6</f>
        <v>0.27777777777777779</v>
      </c>
    </row>
    <row r="20" spans="1:5" x14ac:dyDescent="0.3">
      <c r="A20" s="78" t="s">
        <v>6</v>
      </c>
      <c r="B20" s="79">
        <f>+UCD!L4</f>
        <v>8</v>
      </c>
      <c r="C20" s="80">
        <f>+UCD!L6</f>
        <v>0.26666666666666666</v>
      </c>
      <c r="D20" s="80">
        <f>+UCD!M6</f>
        <v>0.26666666666666666</v>
      </c>
      <c r="E20" s="81">
        <f>+UCD!N6</f>
        <v>0.23333333333333334</v>
      </c>
    </row>
    <row r="21" spans="1:5" ht="15" thickBot="1" x14ac:dyDescent="0.35">
      <c r="A21" s="82" t="s">
        <v>64</v>
      </c>
      <c r="B21" s="83">
        <f>+PPT!L4</f>
        <v>7</v>
      </c>
      <c r="C21" s="84">
        <f>+PPT!L6</f>
        <v>0.29166666666666669</v>
      </c>
      <c r="D21" s="84">
        <f>+PPT!M6</f>
        <v>0.29166666666666669</v>
      </c>
      <c r="E21" s="85">
        <f>+PPT!N6</f>
        <v>0.28846153846153844</v>
      </c>
    </row>
    <row r="22" spans="1:5" x14ac:dyDescent="0.3">
      <c r="A22" s="74" t="s">
        <v>488</v>
      </c>
      <c r="B22" s="86">
        <f>+FYL!L4</f>
        <v>6</v>
      </c>
      <c r="C22" s="87">
        <f>+FYL!L6</f>
        <v>0.21428571428571427</v>
      </c>
      <c r="D22" s="87">
        <f>+FYL!M6</f>
        <v>0.21428571428571427</v>
      </c>
      <c r="E22" s="88">
        <f>+FYL!N6</f>
        <v>0.18181818181818182</v>
      </c>
    </row>
    <row r="23" spans="1:5" x14ac:dyDescent="0.3">
      <c r="A23" s="78" t="s">
        <v>198</v>
      </c>
      <c r="B23" s="79">
        <f>+VER!L4</f>
        <v>6</v>
      </c>
      <c r="C23" s="80">
        <f>+VER!L6</f>
        <v>0.20689655172413793</v>
      </c>
      <c r="D23" s="80">
        <f>+VER!M6</f>
        <v>0.20689655172413793</v>
      </c>
      <c r="E23" s="81">
        <f>+VER!N6</f>
        <v>0.2711864406779661</v>
      </c>
    </row>
    <row r="24" spans="1:5" x14ac:dyDescent="0.3">
      <c r="A24" s="78" t="s">
        <v>98</v>
      </c>
      <c r="B24" s="79">
        <f>+FEP!L4</f>
        <v>6</v>
      </c>
      <c r="C24" s="80">
        <f>+FEP!L6</f>
        <v>0.33333333333333331</v>
      </c>
      <c r="D24" s="80">
        <f>+FEP!M6</f>
        <v>0.33333333333333331</v>
      </c>
      <c r="E24" s="81">
        <f>+FEP!N6</f>
        <v>0.35714285714285715</v>
      </c>
    </row>
    <row r="25" spans="1:5" x14ac:dyDescent="0.3">
      <c r="A25" s="78" t="s">
        <v>37</v>
      </c>
      <c r="B25" s="79">
        <f>+COO!L4</f>
        <v>6</v>
      </c>
      <c r="C25" s="80">
        <f>+COO!L6</f>
        <v>0.21428571428571427</v>
      </c>
      <c r="D25" s="80">
        <f>+COO!M6</f>
        <v>0.21428571428571427</v>
      </c>
      <c r="E25" s="81">
        <f>+COO!N6</f>
        <v>0.29090909090909089</v>
      </c>
    </row>
    <row r="26" spans="1:5" x14ac:dyDescent="0.3">
      <c r="A26" s="78" t="s">
        <v>345</v>
      </c>
      <c r="B26" s="79">
        <f>+PET!L4</f>
        <v>6</v>
      </c>
      <c r="C26" s="80">
        <f>+PET!L6</f>
        <v>0.2608695652173913</v>
      </c>
      <c r="D26" s="80">
        <f>+PET!M6</f>
        <v>0.2608695652173913</v>
      </c>
      <c r="E26" s="81">
        <f>+PET!N6</f>
        <v>0.21276595744680851</v>
      </c>
    </row>
    <row r="27" spans="1:5" x14ac:dyDescent="0.3">
      <c r="A27" s="78" t="s">
        <v>74</v>
      </c>
      <c r="B27" s="79">
        <f>+FYL!L4</f>
        <v>6</v>
      </c>
      <c r="C27" s="80">
        <f>+FYL!L6</f>
        <v>0.21428571428571427</v>
      </c>
      <c r="D27" s="80">
        <f>+FYL!M6</f>
        <v>0.21428571428571427</v>
      </c>
      <c r="E27" s="81">
        <f>+FYL!N6</f>
        <v>0.18181818181818182</v>
      </c>
    </row>
    <row r="28" spans="1:5" x14ac:dyDescent="0.3">
      <c r="A28" s="78" t="s">
        <v>21</v>
      </c>
      <c r="B28" s="79">
        <f>+OBR!L4</f>
        <v>6</v>
      </c>
      <c r="C28" s="80">
        <f>+OBR!L6</f>
        <v>0.2</v>
      </c>
      <c r="D28" s="80">
        <f>+OBR!M6</f>
        <v>0.2</v>
      </c>
      <c r="E28" s="81">
        <f>+OBR!N6</f>
        <v>0.18333333333333332</v>
      </c>
    </row>
    <row r="29" spans="1:5" x14ac:dyDescent="0.3">
      <c r="A29" s="78" t="s">
        <v>270</v>
      </c>
      <c r="B29" s="79">
        <f>+DUN!L4</f>
        <v>6</v>
      </c>
      <c r="C29" s="80">
        <f>+DUN!L6</f>
        <v>0.33333333333333331</v>
      </c>
      <c r="D29" s="80">
        <f>+DUN!M6</f>
        <v>0.33333333333333331</v>
      </c>
      <c r="E29" s="81">
        <f>+DUN!N6</f>
        <v>0.35714285714285715</v>
      </c>
    </row>
    <row r="30" spans="1:5" x14ac:dyDescent="0.3">
      <c r="A30" s="78" t="s">
        <v>65</v>
      </c>
      <c r="B30" s="79">
        <f>+PRO!L4</f>
        <v>5</v>
      </c>
      <c r="C30" s="80">
        <f>+PRO!L6</f>
        <v>0.17241379310344829</v>
      </c>
      <c r="D30" s="80">
        <f>+PRO!M6</f>
        <v>0.17241379310344829</v>
      </c>
      <c r="E30" s="81">
        <f>+PRO!N6</f>
        <v>0.24561403508771928</v>
      </c>
    </row>
    <row r="31" spans="1:5" x14ac:dyDescent="0.3">
      <c r="A31" s="78" t="s">
        <v>128</v>
      </c>
      <c r="B31" s="79">
        <f>+SIC!L4</f>
        <v>5</v>
      </c>
      <c r="C31" s="80">
        <f>+SIC!L6</f>
        <v>0.17857142857142858</v>
      </c>
      <c r="D31" s="80">
        <f>+SIC!M6</f>
        <v>0.17857142857142858</v>
      </c>
      <c r="E31" s="81">
        <f>+SIC!N6</f>
        <v>0.21428571428571427</v>
      </c>
    </row>
    <row r="32" spans="1:5" x14ac:dyDescent="0.3">
      <c r="A32" s="78" t="s">
        <v>28</v>
      </c>
      <c r="B32" s="79">
        <f>+PBG!L4</f>
        <v>5</v>
      </c>
      <c r="C32" s="80">
        <f>+PBG!L6</f>
        <v>0.16666666666666666</v>
      </c>
      <c r="D32" s="80">
        <f>+PBG!M6</f>
        <v>0.16666666666666666</v>
      </c>
      <c r="E32" s="81">
        <f>+PBG!N6</f>
        <v>0.18333333333333332</v>
      </c>
    </row>
    <row r="33" spans="1:5" x14ac:dyDescent="0.3">
      <c r="A33" s="78" t="s">
        <v>73</v>
      </c>
      <c r="B33" s="79">
        <f>+PRI!L4</f>
        <v>5</v>
      </c>
      <c r="C33" s="80">
        <f>+PRI!L6</f>
        <v>0.19230769230769232</v>
      </c>
      <c r="D33" s="80">
        <f>+PRI!M6</f>
        <v>0.19230769230769232</v>
      </c>
      <c r="E33" s="81">
        <f>+PRI!N6</f>
        <v>0.2</v>
      </c>
    </row>
    <row r="34" spans="1:5" ht="15" thickBot="1" x14ac:dyDescent="0.35">
      <c r="A34" s="82" t="s">
        <v>71</v>
      </c>
      <c r="B34" s="83">
        <f>+PAC!L4</f>
        <v>5</v>
      </c>
      <c r="C34" s="84">
        <f>+PAC!L6</f>
        <v>0.17241379310344829</v>
      </c>
      <c r="D34" s="84">
        <f>+PAC!M6</f>
        <v>0.17241379310344829</v>
      </c>
      <c r="E34" s="85">
        <f>+PAC!N6</f>
        <v>0.17241379310344829</v>
      </c>
    </row>
    <row r="35" spans="1:5" x14ac:dyDescent="0.3">
      <c r="A35" s="74" t="s">
        <v>38</v>
      </c>
      <c r="B35" s="75">
        <f>+PLP!L4</f>
        <v>4</v>
      </c>
      <c r="C35" s="76">
        <f>+PLP!L6</f>
        <v>0.14814814814814814</v>
      </c>
      <c r="D35" s="76">
        <f>+PLP!M6</f>
        <v>0.14814814814814814</v>
      </c>
      <c r="E35" s="77">
        <f>+PLP!N6</f>
        <v>0.14035087719298245</v>
      </c>
    </row>
    <row r="36" spans="1:5" x14ac:dyDescent="0.3">
      <c r="A36" s="78" t="s">
        <v>46</v>
      </c>
      <c r="B36" s="79">
        <f>+PPP!L4</f>
        <v>4</v>
      </c>
      <c r="C36" s="80">
        <f>+PPP!L6</f>
        <v>0.15384615384615385</v>
      </c>
      <c r="D36" s="80">
        <f>+PPP!M6</f>
        <v>0.15384615384615385</v>
      </c>
      <c r="E36" s="81">
        <f>+PPP!N6</f>
        <v>0.13207547169811321</v>
      </c>
    </row>
    <row r="37" spans="1:5" x14ac:dyDescent="0.3">
      <c r="A37" s="78" t="s">
        <v>66</v>
      </c>
      <c r="B37" s="79">
        <f>+FED!L4</f>
        <v>3</v>
      </c>
      <c r="C37" s="80">
        <f>+FED!L6</f>
        <v>0.125</v>
      </c>
      <c r="D37" s="80">
        <f>+FED!M6</f>
        <v>0.125</v>
      </c>
      <c r="E37" s="81">
        <f>+FED!N6</f>
        <v>0.14583333333333334</v>
      </c>
    </row>
    <row r="38" spans="1:5" ht="15" thickBot="1" x14ac:dyDescent="0.35">
      <c r="A38" s="82" t="s">
        <v>490</v>
      </c>
      <c r="B38" s="83">
        <f>+IND!L4</f>
        <v>3</v>
      </c>
      <c r="C38" s="84">
        <f>+IND!L6</f>
        <v>0.1</v>
      </c>
      <c r="D38" s="84">
        <f>+IND!M6</f>
        <v>0.1</v>
      </c>
      <c r="E38" s="85">
        <f>+IND!N6</f>
        <v>0.11666666666666667</v>
      </c>
    </row>
    <row r="39" spans="1:5" ht="15" thickBot="1" x14ac:dyDescent="0.35">
      <c r="A39" s="70" t="s">
        <v>63</v>
      </c>
      <c r="B39" s="71">
        <f>+FRE!L4</f>
        <v>0</v>
      </c>
      <c r="C39" s="72">
        <f>+FRE!L6</f>
        <v>0</v>
      </c>
      <c r="D39" s="72">
        <f>+FRE!M6</f>
        <v>0</v>
      </c>
      <c r="E39" s="73">
        <f>+FRE!N6</f>
        <v>0</v>
      </c>
    </row>
    <row r="41" spans="1:5" x14ac:dyDescent="0.3">
      <c r="E41" s="27"/>
    </row>
    <row r="42" spans="1:5" x14ac:dyDescent="0.3">
      <c r="A42" s="10"/>
      <c r="C42" s="10"/>
      <c r="D42" s="10"/>
      <c r="E42" s="10"/>
    </row>
  </sheetData>
  <sortState xmlns:xlrd2="http://schemas.microsoft.com/office/spreadsheetml/2017/richdata2" ref="A15:F39">
    <sortCondition descending="1" ref="F15:F39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F31AC-5814-4F38-BD06-D8240C9F5B8F}">
  <dimension ref="A1:N48"/>
  <sheetViews>
    <sheetView zoomScale="70" zoomScaleNormal="70" workbookViewId="0">
      <selection activeCell="L4" sqref="L4"/>
    </sheetView>
  </sheetViews>
  <sheetFormatPr baseColWidth="10" defaultRowHeight="14.4" x14ac:dyDescent="0.3"/>
  <cols>
    <col min="3" max="3" width="13.6640625" bestFit="1" customWidth="1"/>
  </cols>
  <sheetData>
    <row r="1" spans="1:14" x14ac:dyDescent="0.3">
      <c r="A1" s="52" t="s">
        <v>136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3" spans="1:14" x14ac:dyDescent="0.3">
      <c r="A3" s="9"/>
      <c r="B3" s="9"/>
      <c r="C3" s="13" t="s">
        <v>123</v>
      </c>
      <c r="D3" s="12">
        <v>3</v>
      </c>
      <c r="E3" s="19"/>
      <c r="F3" s="9"/>
      <c r="G3" s="9"/>
      <c r="H3" s="9"/>
      <c r="I3" s="9"/>
      <c r="J3" s="9"/>
      <c r="K3" s="9"/>
      <c r="L3" s="12" t="s">
        <v>106</v>
      </c>
      <c r="M3" s="12" t="s">
        <v>107</v>
      </c>
      <c r="N3" s="12" t="s">
        <v>108</v>
      </c>
    </row>
    <row r="4" spans="1:14" x14ac:dyDescent="0.3">
      <c r="A4" s="9"/>
      <c r="B4" s="9"/>
      <c r="C4" s="13" t="s">
        <v>124</v>
      </c>
      <c r="D4" s="12">
        <v>2</v>
      </c>
      <c r="E4" s="19"/>
      <c r="F4" s="9"/>
      <c r="G4" s="9"/>
      <c r="H4" s="9"/>
      <c r="I4" s="9"/>
      <c r="J4" s="9"/>
      <c r="K4" s="9"/>
      <c r="L4" s="12">
        <f>+SUM(L9:L43)</f>
        <v>12</v>
      </c>
      <c r="M4" s="12">
        <f>+SUM(M9:M43)</f>
        <v>12</v>
      </c>
      <c r="N4" s="18">
        <f>+SUM(N9:N45)</f>
        <v>25</v>
      </c>
    </row>
    <row r="5" spans="1:14" x14ac:dyDescent="0.3">
      <c r="A5" s="9"/>
      <c r="B5" s="9"/>
      <c r="C5" s="13" t="s">
        <v>125</v>
      </c>
      <c r="D5" s="12">
        <v>1</v>
      </c>
      <c r="E5" s="19"/>
      <c r="F5" s="9"/>
      <c r="G5" s="9"/>
      <c r="H5" s="9"/>
      <c r="I5" s="9"/>
      <c r="J5" s="9"/>
      <c r="K5" s="9"/>
      <c r="L5" s="12">
        <f>+COUNT(L9:L43)</f>
        <v>28</v>
      </c>
      <c r="M5" s="12">
        <f>+COUNT(M9:M43)</f>
        <v>28</v>
      </c>
      <c r="N5" s="18">
        <f>COUNT(N9:N18)*D3+COUNT(N19:N28)*D4+COUNT(N29:N38)*D5+COUNT(N39:N45)</f>
        <v>57</v>
      </c>
    </row>
    <row r="6" spans="1:14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14">
        <f>+L4/L5</f>
        <v>0.42857142857142855</v>
      </c>
      <c r="M6" s="14">
        <f>+M4/M5</f>
        <v>0.42857142857142855</v>
      </c>
      <c r="N6" s="44">
        <f>+N4/N5</f>
        <v>0.43859649122807015</v>
      </c>
    </row>
    <row r="8" spans="1:14" x14ac:dyDescent="0.3">
      <c r="A8" s="12" t="s">
        <v>109</v>
      </c>
      <c r="B8" s="12" t="s">
        <v>110</v>
      </c>
      <c r="C8" s="13" t="s">
        <v>111</v>
      </c>
      <c r="D8" s="13" t="s">
        <v>112</v>
      </c>
      <c r="E8" s="13" t="s">
        <v>137</v>
      </c>
      <c r="F8" s="13" t="s">
        <v>113</v>
      </c>
      <c r="G8" s="13" t="s">
        <v>138</v>
      </c>
      <c r="H8" s="13" t="s">
        <v>114</v>
      </c>
      <c r="I8" s="13" t="s">
        <v>139</v>
      </c>
      <c r="J8" s="13" t="s">
        <v>115</v>
      </c>
      <c r="K8" s="13" t="s">
        <v>140</v>
      </c>
      <c r="L8" s="21" t="s">
        <v>141</v>
      </c>
      <c r="M8" s="12"/>
      <c r="N8" s="12"/>
    </row>
    <row r="9" spans="1:14" x14ac:dyDescent="0.3">
      <c r="A9" s="68">
        <v>1</v>
      </c>
      <c r="B9" s="12">
        <v>4411300</v>
      </c>
      <c r="C9" s="13" t="s">
        <v>142</v>
      </c>
      <c r="D9" s="13"/>
      <c r="E9" s="13"/>
      <c r="F9" s="13"/>
      <c r="G9" s="13"/>
      <c r="H9" s="13"/>
      <c r="I9" s="13"/>
      <c r="J9" s="13"/>
      <c r="K9" s="13"/>
      <c r="L9" s="21">
        <v>0</v>
      </c>
      <c r="M9" s="15">
        <f t="shared" ref="M9:M38" si="0">+IF(L9="",IF(LEFT(A9,3)="Acc","",1),L9)</f>
        <v>0</v>
      </c>
      <c r="N9" s="16">
        <f t="shared" ref="N9:N38" si="1">+IF(M9="","",IF(M9&gt;0,IF(AND(A9&gt;=1,A9&lt;=10),$D$3,IF(AND(A9&gt;=11,A9&lt;=20),$D$4,IF(AND(A9&gt;=21,A9&lt;=30),$D$5,IF(LEFT(A9,3)="Acc",1,"")))),M9))</f>
        <v>0</v>
      </c>
    </row>
    <row r="10" spans="1:14" x14ac:dyDescent="0.3">
      <c r="A10" s="68">
        <v>2</v>
      </c>
      <c r="B10" s="45" t="s">
        <v>309</v>
      </c>
      <c r="C10" s="13" t="s">
        <v>142</v>
      </c>
      <c r="D10" s="13"/>
      <c r="E10" s="13"/>
      <c r="F10" s="13"/>
      <c r="G10" s="13"/>
      <c r="H10" s="13"/>
      <c r="I10" s="13"/>
      <c r="J10" s="13"/>
      <c r="K10" s="13"/>
      <c r="L10" s="21">
        <v>0</v>
      </c>
      <c r="M10" s="15">
        <f t="shared" si="0"/>
        <v>0</v>
      </c>
      <c r="N10" s="16">
        <f>+IF(M10="","",IF(M10&gt;0,IF(AND(A10&gt;=1,A10&lt;=10),$D$3,IF(AND(A10&gt;=11,A10&lt;=20),$D$4,IF(AND(A10&gt;=21,A10&lt;=30),$D$5,IF(LEFT(A10,3)="Acc",1,"")))),M10))</f>
        <v>0</v>
      </c>
    </row>
    <row r="11" spans="1:14" x14ac:dyDescent="0.3">
      <c r="A11" s="68">
        <v>3</v>
      </c>
      <c r="B11" s="12">
        <v>10762763</v>
      </c>
      <c r="C11" s="13" t="s">
        <v>142</v>
      </c>
      <c r="D11" s="53" t="s">
        <v>143</v>
      </c>
      <c r="E11" s="20">
        <v>44774</v>
      </c>
      <c r="F11" s="53" t="s">
        <v>133</v>
      </c>
      <c r="G11" s="20">
        <v>42916</v>
      </c>
      <c r="H11" s="13"/>
      <c r="I11" s="13"/>
      <c r="J11" s="13"/>
      <c r="K11" s="13"/>
      <c r="L11" s="21">
        <v>1</v>
      </c>
      <c r="M11" s="15">
        <f t="shared" si="0"/>
        <v>1</v>
      </c>
      <c r="N11" s="16">
        <f t="shared" si="1"/>
        <v>3</v>
      </c>
    </row>
    <row r="12" spans="1:14" x14ac:dyDescent="0.3">
      <c r="A12" s="68">
        <v>4</v>
      </c>
      <c r="B12" s="45" t="s">
        <v>310</v>
      </c>
      <c r="C12" s="13" t="s">
        <v>142</v>
      </c>
      <c r="D12" s="53" t="s">
        <v>31</v>
      </c>
      <c r="E12" s="13"/>
      <c r="F12" s="53" t="s">
        <v>311</v>
      </c>
      <c r="G12" s="13"/>
      <c r="H12" s="13"/>
      <c r="I12" s="13"/>
      <c r="J12" s="13"/>
      <c r="K12" s="13"/>
      <c r="L12" s="21">
        <v>1</v>
      </c>
      <c r="M12" s="15">
        <f t="shared" si="0"/>
        <v>1</v>
      </c>
      <c r="N12" s="16">
        <f t="shared" si="1"/>
        <v>3</v>
      </c>
    </row>
    <row r="13" spans="1:14" x14ac:dyDescent="0.3">
      <c r="A13" s="68">
        <v>5</v>
      </c>
      <c r="B13" s="12">
        <v>2852583</v>
      </c>
      <c r="C13" s="13" t="s">
        <v>142</v>
      </c>
      <c r="D13" s="13" t="s">
        <v>144</v>
      </c>
      <c r="E13" s="20">
        <v>45427</v>
      </c>
      <c r="F13" s="13" t="s">
        <v>145</v>
      </c>
      <c r="G13" s="20">
        <v>44067</v>
      </c>
      <c r="H13" s="13" t="s">
        <v>25</v>
      </c>
      <c r="I13" s="20">
        <v>41642</v>
      </c>
      <c r="J13" s="13"/>
      <c r="K13" s="13"/>
      <c r="L13" s="21">
        <v>0</v>
      </c>
      <c r="M13" s="15">
        <f t="shared" si="0"/>
        <v>0</v>
      </c>
      <c r="N13" s="16">
        <f t="shared" si="1"/>
        <v>0</v>
      </c>
    </row>
    <row r="14" spans="1:14" x14ac:dyDescent="0.3">
      <c r="A14" s="68">
        <v>6</v>
      </c>
      <c r="B14" s="45">
        <v>10129700</v>
      </c>
      <c r="C14" s="13" t="s">
        <v>142</v>
      </c>
      <c r="D14" s="13" t="s">
        <v>312</v>
      </c>
      <c r="E14" s="13"/>
      <c r="F14" s="13" t="s">
        <v>217</v>
      </c>
      <c r="G14" s="13"/>
      <c r="H14" s="53" t="s">
        <v>313</v>
      </c>
      <c r="I14" s="13"/>
      <c r="J14" s="13"/>
      <c r="K14" s="13"/>
      <c r="L14" s="21">
        <v>1</v>
      </c>
      <c r="M14" s="15">
        <f t="shared" si="0"/>
        <v>1</v>
      </c>
      <c r="N14" s="16">
        <f t="shared" si="1"/>
        <v>3</v>
      </c>
    </row>
    <row r="15" spans="1:14" x14ac:dyDescent="0.3">
      <c r="A15" s="68">
        <v>7</v>
      </c>
      <c r="B15" s="12">
        <v>10613285</v>
      </c>
      <c r="C15" s="13" t="s">
        <v>142</v>
      </c>
      <c r="D15" s="13"/>
      <c r="E15" s="13"/>
      <c r="F15" s="13"/>
      <c r="G15" s="13"/>
      <c r="H15" s="13"/>
      <c r="I15" s="13"/>
      <c r="J15" s="13"/>
      <c r="K15" s="13"/>
      <c r="L15" s="21">
        <v>0</v>
      </c>
      <c r="M15" s="15">
        <f t="shared" si="0"/>
        <v>0</v>
      </c>
      <c r="N15" s="16">
        <f t="shared" si="1"/>
        <v>0</v>
      </c>
    </row>
    <row r="16" spans="1:14" x14ac:dyDescent="0.3">
      <c r="A16" s="68">
        <v>8</v>
      </c>
      <c r="B16" s="12">
        <v>9392269</v>
      </c>
      <c r="C16" s="13" t="s">
        <v>142</v>
      </c>
      <c r="D16" s="13" t="s">
        <v>30</v>
      </c>
      <c r="E16" s="20">
        <v>40203</v>
      </c>
      <c r="F16" s="53" t="s">
        <v>56</v>
      </c>
      <c r="G16" s="13"/>
      <c r="H16" s="13"/>
      <c r="I16" s="13"/>
      <c r="J16" s="13"/>
      <c r="K16" s="13"/>
      <c r="L16" s="21">
        <v>1</v>
      </c>
      <c r="M16" s="15">
        <f t="shared" si="0"/>
        <v>1</v>
      </c>
      <c r="N16" s="16">
        <f t="shared" si="1"/>
        <v>3</v>
      </c>
    </row>
    <row r="17" spans="1:14" x14ac:dyDescent="0.3">
      <c r="A17" s="68">
        <v>9</v>
      </c>
      <c r="B17" s="12">
        <v>23999250</v>
      </c>
      <c r="C17" s="13" t="s">
        <v>142</v>
      </c>
      <c r="D17" s="13" t="s">
        <v>146</v>
      </c>
      <c r="E17" s="20">
        <v>42053</v>
      </c>
      <c r="F17" s="13"/>
      <c r="G17" s="13"/>
      <c r="H17" s="13"/>
      <c r="I17" s="13"/>
      <c r="J17" s="13"/>
      <c r="K17" s="13"/>
      <c r="L17" s="21">
        <v>0</v>
      </c>
      <c r="M17" s="15">
        <f t="shared" si="0"/>
        <v>0</v>
      </c>
      <c r="N17" s="16">
        <f t="shared" si="1"/>
        <v>0</v>
      </c>
    </row>
    <row r="18" spans="1:14" x14ac:dyDescent="0.3">
      <c r="A18" s="68">
        <v>10</v>
      </c>
      <c r="B18" s="12">
        <v>9817415</v>
      </c>
      <c r="C18" s="13" t="s">
        <v>142</v>
      </c>
      <c r="D18" s="13"/>
      <c r="E18" s="13"/>
      <c r="F18" s="13"/>
      <c r="G18" s="13"/>
      <c r="H18" s="13"/>
      <c r="I18" s="13"/>
      <c r="J18" s="13"/>
      <c r="K18" s="13"/>
      <c r="L18" s="21">
        <v>0</v>
      </c>
      <c r="M18" s="15">
        <f t="shared" si="0"/>
        <v>0</v>
      </c>
      <c r="N18" s="16">
        <f t="shared" si="1"/>
        <v>0</v>
      </c>
    </row>
    <row r="19" spans="1:14" x14ac:dyDescent="0.3">
      <c r="A19" s="68">
        <v>11</v>
      </c>
      <c r="B19" s="31" t="s">
        <v>314</v>
      </c>
      <c r="C19" s="13" t="s">
        <v>142</v>
      </c>
      <c r="D19" s="53" t="s">
        <v>13</v>
      </c>
      <c r="E19" s="13"/>
      <c r="F19" s="13"/>
      <c r="G19" s="13"/>
      <c r="H19" s="13"/>
      <c r="I19" s="13"/>
      <c r="J19" s="13"/>
      <c r="K19" s="13"/>
      <c r="L19" s="21">
        <v>1</v>
      </c>
      <c r="M19" s="15">
        <f t="shared" si="0"/>
        <v>1</v>
      </c>
      <c r="N19" s="17">
        <f t="shared" si="1"/>
        <v>2</v>
      </c>
    </row>
    <row r="20" spans="1:14" x14ac:dyDescent="0.3">
      <c r="A20" s="68">
        <v>12</v>
      </c>
      <c r="B20" s="36"/>
      <c r="C20" s="34"/>
      <c r="D20" s="34"/>
      <c r="E20" s="46"/>
      <c r="F20" s="34"/>
      <c r="G20" s="46"/>
      <c r="H20" s="34"/>
      <c r="I20" s="46"/>
      <c r="J20" s="34"/>
      <c r="K20" s="46"/>
      <c r="L20" s="46"/>
      <c r="M20" s="46"/>
      <c r="N20" s="46"/>
    </row>
    <row r="21" spans="1:14" x14ac:dyDescent="0.3">
      <c r="A21" s="68">
        <v>13</v>
      </c>
      <c r="B21" s="31" t="s">
        <v>315</v>
      </c>
      <c r="C21" s="13" t="s">
        <v>142</v>
      </c>
      <c r="D21" s="53" t="s">
        <v>311</v>
      </c>
      <c r="E21" s="13"/>
      <c r="F21" s="13"/>
      <c r="G21" s="13"/>
      <c r="H21" s="13"/>
      <c r="I21" s="13"/>
      <c r="J21" s="13"/>
      <c r="K21" s="13"/>
      <c r="L21" s="21">
        <v>1</v>
      </c>
      <c r="M21" s="15">
        <f t="shared" si="0"/>
        <v>1</v>
      </c>
      <c r="N21" s="17">
        <f t="shared" si="1"/>
        <v>2</v>
      </c>
    </row>
    <row r="22" spans="1:14" x14ac:dyDescent="0.3">
      <c r="A22" s="68">
        <v>14</v>
      </c>
      <c r="B22" s="12">
        <v>8157214</v>
      </c>
      <c r="C22" s="13" t="s">
        <v>142</v>
      </c>
      <c r="D22" s="53" t="s">
        <v>100</v>
      </c>
      <c r="E22" s="20">
        <v>45481</v>
      </c>
      <c r="F22" s="13" t="s">
        <v>143</v>
      </c>
      <c r="G22" s="20">
        <v>44333</v>
      </c>
      <c r="H22" s="13" t="s">
        <v>14</v>
      </c>
      <c r="I22" s="20">
        <v>42929</v>
      </c>
      <c r="J22" s="13" t="s">
        <v>147</v>
      </c>
      <c r="K22" s="20">
        <v>40326</v>
      </c>
      <c r="L22" s="21">
        <v>1</v>
      </c>
      <c r="M22" s="15">
        <f t="shared" si="0"/>
        <v>1</v>
      </c>
      <c r="N22" s="17">
        <f t="shared" si="1"/>
        <v>2</v>
      </c>
    </row>
    <row r="23" spans="1:14" x14ac:dyDescent="0.3">
      <c r="A23" s="68">
        <v>15</v>
      </c>
      <c r="B23" s="31" t="s">
        <v>316</v>
      </c>
      <c r="C23" s="13" t="s">
        <v>142</v>
      </c>
      <c r="D23" s="13"/>
      <c r="E23" s="13"/>
      <c r="F23" s="13"/>
      <c r="G23" s="13"/>
      <c r="H23" s="13"/>
      <c r="I23" s="13"/>
      <c r="J23" s="13"/>
      <c r="K23" s="13"/>
      <c r="L23" s="21">
        <v>0</v>
      </c>
      <c r="M23" s="15">
        <f t="shared" si="0"/>
        <v>0</v>
      </c>
      <c r="N23" s="17">
        <f t="shared" si="1"/>
        <v>0</v>
      </c>
    </row>
    <row r="24" spans="1:14" x14ac:dyDescent="0.3">
      <c r="A24" s="68">
        <v>16</v>
      </c>
      <c r="B24" s="31" t="s">
        <v>317</v>
      </c>
      <c r="C24" s="13" t="s">
        <v>142</v>
      </c>
      <c r="D24" s="13" t="s">
        <v>236</v>
      </c>
      <c r="E24" s="13"/>
      <c r="F24" s="13"/>
      <c r="G24" s="13"/>
      <c r="H24" s="13"/>
      <c r="I24" s="13"/>
      <c r="J24" s="13"/>
      <c r="K24" s="13"/>
      <c r="L24" s="21">
        <v>0</v>
      </c>
      <c r="M24" s="15">
        <f t="shared" si="0"/>
        <v>0</v>
      </c>
      <c r="N24" s="17">
        <f t="shared" si="1"/>
        <v>0</v>
      </c>
    </row>
    <row r="25" spans="1:14" x14ac:dyDescent="0.3">
      <c r="A25" s="68">
        <v>17</v>
      </c>
      <c r="B25" s="31" t="s">
        <v>318</v>
      </c>
      <c r="C25" s="13" t="s">
        <v>142</v>
      </c>
      <c r="D25" s="53" t="s">
        <v>13</v>
      </c>
      <c r="E25" s="13"/>
      <c r="F25" s="13" t="s">
        <v>205</v>
      </c>
      <c r="G25" s="13"/>
      <c r="H25" s="13"/>
      <c r="I25" s="13"/>
      <c r="J25" s="13"/>
      <c r="K25" s="13"/>
      <c r="L25" s="21">
        <v>1</v>
      </c>
      <c r="M25" s="15">
        <f t="shared" si="0"/>
        <v>1</v>
      </c>
      <c r="N25" s="17">
        <f t="shared" si="1"/>
        <v>2</v>
      </c>
    </row>
    <row r="26" spans="1:14" x14ac:dyDescent="0.3">
      <c r="A26" s="68">
        <v>18</v>
      </c>
      <c r="B26" s="12">
        <v>32838183</v>
      </c>
      <c r="C26" s="13" t="s">
        <v>142</v>
      </c>
      <c r="D26" s="13" t="s">
        <v>25</v>
      </c>
      <c r="E26" s="20">
        <v>44446</v>
      </c>
      <c r="F26" s="13"/>
      <c r="G26" s="13"/>
      <c r="H26" s="13"/>
      <c r="I26" s="13"/>
      <c r="J26" s="13"/>
      <c r="K26" s="13"/>
      <c r="L26" s="21">
        <v>0</v>
      </c>
      <c r="M26" s="15">
        <f t="shared" si="0"/>
        <v>0</v>
      </c>
      <c r="N26" s="17">
        <f t="shared" si="1"/>
        <v>0</v>
      </c>
    </row>
    <row r="27" spans="1:14" x14ac:dyDescent="0.3">
      <c r="A27" s="68">
        <v>19</v>
      </c>
      <c r="B27" s="12">
        <v>6733992</v>
      </c>
      <c r="C27" s="13" t="s">
        <v>142</v>
      </c>
      <c r="D27" s="13" t="s">
        <v>22</v>
      </c>
      <c r="E27" s="20">
        <v>43608</v>
      </c>
      <c r="F27" s="13"/>
      <c r="G27" s="13"/>
      <c r="H27" s="13"/>
      <c r="I27" s="13"/>
      <c r="J27" s="13"/>
      <c r="K27" s="13"/>
      <c r="L27" s="21">
        <v>0</v>
      </c>
      <c r="M27" s="15">
        <f t="shared" si="0"/>
        <v>0</v>
      </c>
      <c r="N27" s="17">
        <f t="shared" si="1"/>
        <v>0</v>
      </c>
    </row>
    <row r="28" spans="1:14" x14ac:dyDescent="0.3">
      <c r="A28" s="68">
        <v>20</v>
      </c>
      <c r="B28" s="12">
        <v>3130342</v>
      </c>
      <c r="C28" s="13" t="s">
        <v>142</v>
      </c>
      <c r="D28" s="53" t="s">
        <v>13</v>
      </c>
      <c r="E28" s="20">
        <v>45474</v>
      </c>
      <c r="F28" s="13" t="s">
        <v>145</v>
      </c>
      <c r="G28" s="20">
        <v>43178</v>
      </c>
      <c r="H28" s="53" t="s">
        <v>11</v>
      </c>
      <c r="I28" s="20">
        <v>42915</v>
      </c>
      <c r="J28" s="13"/>
      <c r="K28" s="13"/>
      <c r="L28" s="21">
        <v>1</v>
      </c>
      <c r="M28" s="15">
        <f t="shared" si="0"/>
        <v>1</v>
      </c>
      <c r="N28" s="17">
        <f t="shared" si="1"/>
        <v>2</v>
      </c>
    </row>
    <row r="29" spans="1:14" x14ac:dyDescent="0.3">
      <c r="A29" s="68">
        <v>21</v>
      </c>
      <c r="B29" s="12">
        <v>31649147</v>
      </c>
      <c r="C29" s="13" t="s">
        <v>142</v>
      </c>
      <c r="D29" s="13" t="s">
        <v>148</v>
      </c>
      <c r="E29" s="20">
        <v>44558</v>
      </c>
      <c r="F29" s="13" t="s">
        <v>149</v>
      </c>
      <c r="G29" s="20">
        <v>43859</v>
      </c>
      <c r="H29" s="13"/>
      <c r="I29" s="13"/>
      <c r="J29" s="13"/>
      <c r="K29" s="13"/>
      <c r="L29" s="21">
        <v>0</v>
      </c>
      <c r="M29" s="15">
        <f t="shared" si="0"/>
        <v>0</v>
      </c>
      <c r="N29" s="18">
        <f t="shared" si="1"/>
        <v>0</v>
      </c>
    </row>
    <row r="30" spans="1:14" x14ac:dyDescent="0.3">
      <c r="A30" s="68">
        <v>22</v>
      </c>
      <c r="B30" s="12">
        <v>33262869</v>
      </c>
      <c r="C30" s="13" t="s">
        <v>142</v>
      </c>
      <c r="D30" s="13"/>
      <c r="E30" s="20"/>
      <c r="F30" s="13"/>
      <c r="G30" s="20"/>
      <c r="H30" s="13"/>
      <c r="I30" s="13"/>
      <c r="J30" s="13"/>
      <c r="K30" s="13"/>
      <c r="L30" s="21">
        <v>0</v>
      </c>
      <c r="M30" s="15">
        <f t="shared" si="0"/>
        <v>0</v>
      </c>
      <c r="N30" s="18">
        <f t="shared" si="1"/>
        <v>0</v>
      </c>
    </row>
    <row r="31" spans="1:14" x14ac:dyDescent="0.3">
      <c r="A31" s="68">
        <v>23</v>
      </c>
      <c r="B31" s="12">
        <v>9304369</v>
      </c>
      <c r="C31" s="13" t="s">
        <v>142</v>
      </c>
      <c r="D31" s="53" t="s">
        <v>11</v>
      </c>
      <c r="E31" s="20">
        <v>40547</v>
      </c>
      <c r="F31" s="13"/>
      <c r="G31" s="13"/>
      <c r="H31" s="13"/>
      <c r="I31" s="13"/>
      <c r="J31" s="13"/>
      <c r="K31" s="13"/>
      <c r="L31" s="21">
        <v>1</v>
      </c>
      <c r="M31" s="15">
        <f t="shared" si="0"/>
        <v>1</v>
      </c>
      <c r="N31" s="18">
        <f t="shared" si="1"/>
        <v>1</v>
      </c>
    </row>
    <row r="32" spans="1:14" x14ac:dyDescent="0.3">
      <c r="A32" s="68">
        <v>24</v>
      </c>
      <c r="B32" s="12">
        <v>7961318</v>
      </c>
      <c r="C32" s="13" t="s">
        <v>142</v>
      </c>
      <c r="D32" s="53" t="s">
        <v>26</v>
      </c>
      <c r="E32" s="20">
        <v>44446</v>
      </c>
      <c r="F32" s="13"/>
      <c r="G32" s="13"/>
      <c r="H32" s="13"/>
      <c r="I32" s="13"/>
      <c r="J32" s="13"/>
      <c r="K32" s="13"/>
      <c r="L32" s="21">
        <v>1</v>
      </c>
      <c r="M32" s="15">
        <f t="shared" si="0"/>
        <v>1</v>
      </c>
      <c r="N32" s="18">
        <f t="shared" si="1"/>
        <v>1</v>
      </c>
    </row>
    <row r="33" spans="1:14" x14ac:dyDescent="0.3">
      <c r="A33" s="68">
        <v>25</v>
      </c>
      <c r="B33" s="31" t="s">
        <v>319</v>
      </c>
      <c r="C33" s="13" t="s">
        <v>142</v>
      </c>
      <c r="D33" s="53" t="s">
        <v>59</v>
      </c>
      <c r="E33" s="13"/>
      <c r="F33" s="13" t="s">
        <v>320</v>
      </c>
      <c r="G33" s="13"/>
      <c r="H33" s="13"/>
      <c r="I33" s="13"/>
      <c r="J33" s="13"/>
      <c r="K33" s="13"/>
      <c r="L33" s="21">
        <v>1</v>
      </c>
      <c r="M33" s="15">
        <f t="shared" si="0"/>
        <v>1</v>
      </c>
      <c r="N33" s="18">
        <f t="shared" si="1"/>
        <v>1</v>
      </c>
    </row>
    <row r="34" spans="1:14" x14ac:dyDescent="0.3">
      <c r="A34" s="68">
        <v>26</v>
      </c>
      <c r="B34" s="36"/>
      <c r="C34" s="34"/>
      <c r="D34" s="34"/>
      <c r="E34" s="46"/>
      <c r="F34" s="34"/>
      <c r="G34" s="46"/>
      <c r="H34" s="34"/>
      <c r="I34" s="46"/>
      <c r="J34" s="34"/>
      <c r="K34" s="46"/>
      <c r="L34" s="46"/>
      <c r="M34" s="46"/>
      <c r="N34" s="46"/>
    </row>
    <row r="35" spans="1:14" x14ac:dyDescent="0.3">
      <c r="A35" s="68">
        <v>27</v>
      </c>
      <c r="B35" s="12">
        <v>6887887</v>
      </c>
      <c r="C35" s="13" t="s">
        <v>142</v>
      </c>
      <c r="D35" s="13"/>
      <c r="E35" s="13"/>
      <c r="F35" s="13"/>
      <c r="G35" s="13"/>
      <c r="H35" s="13"/>
      <c r="I35" s="13"/>
      <c r="J35" s="13"/>
      <c r="K35" s="13"/>
      <c r="L35" s="21">
        <v>0</v>
      </c>
      <c r="M35" s="15">
        <f t="shared" si="0"/>
        <v>0</v>
      </c>
      <c r="N35" s="18">
        <f t="shared" si="1"/>
        <v>0</v>
      </c>
    </row>
    <row r="36" spans="1:14" x14ac:dyDescent="0.3">
      <c r="A36" s="68">
        <v>28</v>
      </c>
      <c r="B36" s="12">
        <v>20040086</v>
      </c>
      <c r="C36" s="13" t="s">
        <v>142</v>
      </c>
      <c r="D36" s="13"/>
      <c r="E36" s="13"/>
      <c r="F36" s="13"/>
      <c r="G36" s="13"/>
      <c r="H36" s="13"/>
      <c r="I36" s="13"/>
      <c r="J36" s="13"/>
      <c r="K36" s="13"/>
      <c r="L36" s="21">
        <v>0</v>
      </c>
      <c r="M36" s="15">
        <f t="shared" si="0"/>
        <v>0</v>
      </c>
      <c r="N36" s="18">
        <f t="shared" si="1"/>
        <v>0</v>
      </c>
    </row>
    <row r="37" spans="1:14" x14ac:dyDescent="0.3">
      <c r="A37" s="12">
        <v>29</v>
      </c>
      <c r="B37" s="12">
        <v>19909824</v>
      </c>
      <c r="C37" s="13" t="s">
        <v>142</v>
      </c>
      <c r="D37" s="13" t="s">
        <v>14</v>
      </c>
      <c r="E37" s="20">
        <v>42929</v>
      </c>
      <c r="F37" s="13"/>
      <c r="G37" s="13"/>
      <c r="H37" s="13"/>
      <c r="I37" s="13"/>
      <c r="J37" s="13"/>
      <c r="K37" s="13"/>
      <c r="L37" s="21">
        <v>0</v>
      </c>
      <c r="M37" s="15">
        <f t="shared" si="0"/>
        <v>0</v>
      </c>
      <c r="N37" s="18">
        <f t="shared" si="1"/>
        <v>0</v>
      </c>
    </row>
    <row r="38" spans="1:14" x14ac:dyDescent="0.3">
      <c r="A38" s="12">
        <v>30</v>
      </c>
      <c r="B38" s="12">
        <v>41128349</v>
      </c>
      <c r="C38" s="13" t="s">
        <v>142</v>
      </c>
      <c r="D38" s="13"/>
      <c r="E38" s="13"/>
      <c r="F38" s="13"/>
      <c r="G38" s="13"/>
      <c r="H38" s="13"/>
      <c r="I38" s="13"/>
      <c r="J38" s="13"/>
      <c r="K38" s="13"/>
      <c r="L38" s="21">
        <v>0</v>
      </c>
      <c r="M38" s="15">
        <f t="shared" si="0"/>
        <v>0</v>
      </c>
      <c r="N38" s="18">
        <f t="shared" si="1"/>
        <v>0</v>
      </c>
    </row>
    <row r="39" spans="1:14" x14ac:dyDescent="0.3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1:14" x14ac:dyDescent="0.3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 x14ac:dyDescent="0.3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 x14ac:dyDescent="0.3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x14ac:dyDescent="0.3">
      <c r="A45" s="9"/>
      <c r="B45" s="9"/>
      <c r="C45" s="11"/>
      <c r="D45" s="11"/>
      <c r="E45" s="11"/>
      <c r="F45" s="11"/>
      <c r="G45" s="11"/>
      <c r="H45" s="11"/>
      <c r="I45" s="11"/>
      <c r="J45" s="11"/>
      <c r="K45" s="11"/>
      <c r="L45" s="9"/>
      <c r="M45" s="9"/>
      <c r="N45" s="9"/>
    </row>
    <row r="46" spans="1:14" x14ac:dyDescent="0.3">
      <c r="A46" s="9"/>
      <c r="B46" s="9"/>
      <c r="C46" s="11"/>
      <c r="D46" s="11"/>
      <c r="E46" s="11"/>
      <c r="F46" s="11"/>
      <c r="G46" s="11"/>
      <c r="H46" s="11"/>
      <c r="I46" s="11"/>
      <c r="J46" s="11"/>
      <c r="K46" s="11"/>
      <c r="L46" s="9"/>
      <c r="M46" s="9"/>
      <c r="N46" s="9"/>
    </row>
    <row r="47" spans="1:14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1:14" x14ac:dyDescent="0.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</sheetData>
  <mergeCells count="1">
    <mergeCell ref="A1:N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96192-BB6A-4D1B-8A22-23B7C5941906}">
  <dimension ref="A1:N46"/>
  <sheetViews>
    <sheetView zoomScale="70" zoomScaleNormal="70" workbookViewId="0">
      <selection sqref="A1:N1"/>
    </sheetView>
  </sheetViews>
  <sheetFormatPr baseColWidth="10" defaultRowHeight="14.4" x14ac:dyDescent="0.3"/>
  <cols>
    <col min="1" max="2" width="11.5546875" style="2"/>
    <col min="3" max="3" width="20.77734375" style="2" customWidth="1"/>
    <col min="4" max="4" width="10.77734375" style="2" customWidth="1"/>
    <col min="5" max="5" width="10.77734375" style="10" customWidth="1"/>
    <col min="6" max="6" width="10.77734375" style="2" customWidth="1"/>
    <col min="7" max="7" width="10.77734375" style="10" customWidth="1"/>
    <col min="8" max="8" width="10.77734375" style="2" customWidth="1"/>
    <col min="9" max="9" width="10.77734375" style="10" customWidth="1"/>
    <col min="10" max="10" width="10.77734375" style="2" customWidth="1"/>
    <col min="11" max="11" width="10.77734375" style="10" customWidth="1"/>
    <col min="12" max="14" width="11.5546875" style="2"/>
  </cols>
  <sheetData>
    <row r="1" spans="1:14" s="9" customFormat="1" x14ac:dyDescent="0.3">
      <c r="A1" s="52" t="s">
        <v>136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s="9" customForma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C3" s="3" t="s">
        <v>123</v>
      </c>
      <c r="D3" s="2">
        <v>3</v>
      </c>
      <c r="L3" s="2" t="s">
        <v>106</v>
      </c>
      <c r="M3" s="2" t="s">
        <v>107</v>
      </c>
      <c r="N3" s="2" t="s">
        <v>108</v>
      </c>
    </row>
    <row r="4" spans="1:14" x14ac:dyDescent="0.3">
      <c r="C4" s="3" t="s">
        <v>124</v>
      </c>
      <c r="D4" s="2">
        <v>2</v>
      </c>
      <c r="L4" s="12">
        <f>+SUM(L9:L43)</f>
        <v>6</v>
      </c>
      <c r="M4" s="12">
        <f>+SUM(M9:M43)</f>
        <v>6</v>
      </c>
      <c r="N4" s="18">
        <f>+SUM(N9:N45)</f>
        <v>15</v>
      </c>
    </row>
    <row r="5" spans="1:14" x14ac:dyDescent="0.3">
      <c r="C5" s="3" t="s">
        <v>125</v>
      </c>
      <c r="D5" s="2">
        <v>1</v>
      </c>
      <c r="L5" s="12">
        <f>+COUNT(L9:L43)</f>
        <v>18</v>
      </c>
      <c r="M5" s="12">
        <f>+COUNT(M9:M43)</f>
        <v>18</v>
      </c>
      <c r="N5" s="18">
        <f>COUNT(N9:N18)*D3+COUNT(N19:N28)*D4+COUNT(N29:N38)*D5+COUNT(N39:N45)</f>
        <v>42</v>
      </c>
    </row>
    <row r="6" spans="1:14" x14ac:dyDescent="0.3">
      <c r="L6" s="14">
        <f>+L4/L5</f>
        <v>0.33333333333333331</v>
      </c>
      <c r="M6" s="14">
        <f>+M4/M5</f>
        <v>0.33333333333333331</v>
      </c>
      <c r="N6" s="44">
        <f>+N4/N5</f>
        <v>0.35714285714285715</v>
      </c>
    </row>
    <row r="8" spans="1:14" x14ac:dyDescent="0.3">
      <c r="A8" s="12" t="s">
        <v>109</v>
      </c>
      <c r="B8" s="12" t="s">
        <v>110</v>
      </c>
      <c r="C8" s="13" t="s">
        <v>111</v>
      </c>
      <c r="D8" s="13" t="s">
        <v>112</v>
      </c>
      <c r="E8" s="13"/>
      <c r="F8" s="13" t="s">
        <v>113</v>
      </c>
      <c r="G8" s="13"/>
      <c r="H8" s="13" t="s">
        <v>114</v>
      </c>
      <c r="I8" s="13"/>
      <c r="J8" s="13" t="s">
        <v>115</v>
      </c>
      <c r="K8" s="13"/>
      <c r="L8" s="21" t="s">
        <v>141</v>
      </c>
      <c r="M8" s="12"/>
      <c r="N8" s="12"/>
    </row>
    <row r="9" spans="1:14" x14ac:dyDescent="0.3">
      <c r="A9" s="12">
        <v>1</v>
      </c>
      <c r="B9" s="31" t="s">
        <v>321</v>
      </c>
      <c r="C9" s="13" t="s">
        <v>7</v>
      </c>
      <c r="D9" s="53" t="s">
        <v>13</v>
      </c>
      <c r="E9" s="13"/>
      <c r="F9" s="13"/>
      <c r="G9" s="13"/>
      <c r="H9" s="13"/>
      <c r="I9" s="13"/>
      <c r="J9" s="13"/>
      <c r="K9" s="13"/>
      <c r="L9" s="21">
        <v>1</v>
      </c>
      <c r="M9" s="15">
        <f t="shared" ref="M9:M38" si="0">+IF(L9="",IF(LEFT(A9,3)="Acc","",1),L9)</f>
        <v>1</v>
      </c>
      <c r="N9" s="16">
        <f t="shared" ref="N9:N38" si="1">+IF(M9="","",IF(M9&gt;0,IF(AND(A9&gt;=1,A9&lt;=10),$D$3,IF(AND(A9&gt;=11,A9&lt;=20),$D$4,IF(AND(A9&gt;=21,A9&lt;=30),$D$5,IF(LEFT(A9,3)="Acc",1,"")))),M9))</f>
        <v>3</v>
      </c>
    </row>
    <row r="10" spans="1:14" x14ac:dyDescent="0.3">
      <c r="A10" s="12">
        <f>+A9+1</f>
        <v>2</v>
      </c>
      <c r="B10" s="12">
        <v>8801399</v>
      </c>
      <c r="C10" s="13" t="s">
        <v>7</v>
      </c>
      <c r="D10" s="53" t="s">
        <v>13</v>
      </c>
      <c r="E10" s="13"/>
      <c r="F10" s="13" t="s">
        <v>49</v>
      </c>
      <c r="G10" s="13"/>
      <c r="H10" s="13"/>
      <c r="I10" s="13"/>
      <c r="J10" s="13"/>
      <c r="K10" s="13"/>
      <c r="L10" s="21">
        <v>1</v>
      </c>
      <c r="M10" s="15">
        <f t="shared" si="0"/>
        <v>1</v>
      </c>
      <c r="N10" s="16">
        <f>+IF(M10="","",IF(M10&gt;0,IF(AND(A10&gt;=1,A10&lt;=10),$D$3,IF(AND(A10&gt;=11,A10&lt;=20),$D$4,IF(AND(A10&gt;=21,A10&lt;=30),$D$5,IF(LEFT(A10,3)="Acc",1,"")))),M10))</f>
        <v>3</v>
      </c>
    </row>
    <row r="11" spans="1:14" x14ac:dyDescent="0.3">
      <c r="A11" s="12">
        <f t="shared" ref="A11:A38" si="2">+A10+1</f>
        <v>3</v>
      </c>
      <c r="B11" s="12">
        <v>8501683</v>
      </c>
      <c r="C11" s="13" t="s">
        <v>7</v>
      </c>
      <c r="D11" s="13" t="s">
        <v>35</v>
      </c>
      <c r="E11" s="13"/>
      <c r="F11" s="53" t="s">
        <v>11</v>
      </c>
      <c r="G11" s="13"/>
      <c r="H11" s="13"/>
      <c r="I11" s="13"/>
      <c r="J11" s="13"/>
      <c r="K11" s="13"/>
      <c r="L11" s="21">
        <v>1</v>
      </c>
      <c r="M11" s="15">
        <f t="shared" si="0"/>
        <v>1</v>
      </c>
      <c r="N11" s="16">
        <f t="shared" si="1"/>
        <v>3</v>
      </c>
    </row>
    <row r="12" spans="1:14" x14ac:dyDescent="0.3">
      <c r="A12" s="12">
        <f t="shared" si="2"/>
        <v>4</v>
      </c>
      <c r="B12" s="12">
        <v>28201257</v>
      </c>
      <c r="C12" s="13" t="s">
        <v>7</v>
      </c>
      <c r="D12" s="13"/>
      <c r="E12" s="13"/>
      <c r="F12" s="13"/>
      <c r="G12" s="13"/>
      <c r="H12" s="13"/>
      <c r="I12" s="13"/>
      <c r="J12" s="13"/>
      <c r="K12" s="13"/>
      <c r="L12" s="21">
        <v>0</v>
      </c>
      <c r="M12" s="15">
        <f t="shared" si="0"/>
        <v>0</v>
      </c>
      <c r="N12" s="16">
        <f t="shared" si="1"/>
        <v>0</v>
      </c>
    </row>
    <row r="13" spans="1:14" x14ac:dyDescent="0.3">
      <c r="A13" s="12">
        <f t="shared" si="2"/>
        <v>5</v>
      </c>
      <c r="B13" s="31" t="s">
        <v>322</v>
      </c>
      <c r="C13" s="13" t="s">
        <v>7</v>
      </c>
      <c r="D13" s="13" t="s">
        <v>324</v>
      </c>
      <c r="E13" s="13"/>
      <c r="F13" s="13" t="s">
        <v>175</v>
      </c>
      <c r="G13" s="13"/>
      <c r="H13" s="13"/>
      <c r="I13" s="13"/>
      <c r="J13" s="13"/>
      <c r="K13" s="13"/>
      <c r="L13" s="21">
        <v>0</v>
      </c>
      <c r="M13" s="15">
        <f t="shared" si="0"/>
        <v>0</v>
      </c>
      <c r="N13" s="16">
        <f t="shared" si="1"/>
        <v>0</v>
      </c>
    </row>
    <row r="14" spans="1:14" x14ac:dyDescent="0.3">
      <c r="A14" s="12">
        <f t="shared" si="2"/>
        <v>6</v>
      </c>
      <c r="B14" s="31" t="s">
        <v>323</v>
      </c>
      <c r="C14" s="13" t="s">
        <v>7</v>
      </c>
      <c r="D14" s="53" t="s">
        <v>325</v>
      </c>
      <c r="E14" s="13"/>
      <c r="F14" s="13" t="s">
        <v>326</v>
      </c>
      <c r="G14" s="13"/>
      <c r="H14" s="13"/>
      <c r="I14" s="13"/>
      <c r="J14" s="13"/>
      <c r="K14" s="13"/>
      <c r="L14" s="21">
        <v>1</v>
      </c>
      <c r="M14" s="15">
        <f t="shared" si="0"/>
        <v>1</v>
      </c>
      <c r="N14" s="16">
        <f t="shared" si="1"/>
        <v>3</v>
      </c>
    </row>
    <row r="15" spans="1:14" x14ac:dyDescent="0.3">
      <c r="A15" s="12">
        <f t="shared" si="2"/>
        <v>7</v>
      </c>
      <c r="B15" s="12">
        <v>7905879</v>
      </c>
      <c r="C15" s="13" t="s">
        <v>7</v>
      </c>
      <c r="D15" s="13"/>
      <c r="E15" s="13"/>
      <c r="F15" s="13"/>
      <c r="G15" s="13"/>
      <c r="H15" s="13"/>
      <c r="I15" s="13"/>
      <c r="J15" s="13"/>
      <c r="K15" s="13"/>
      <c r="L15" s="21">
        <v>0</v>
      </c>
      <c r="M15" s="15">
        <f t="shared" si="0"/>
        <v>0</v>
      </c>
      <c r="N15" s="16">
        <f t="shared" si="1"/>
        <v>0</v>
      </c>
    </row>
    <row r="16" spans="1:14" x14ac:dyDescent="0.3">
      <c r="A16" s="12">
        <f t="shared" si="2"/>
        <v>8</v>
      </c>
      <c r="B16" s="12">
        <v>8072098</v>
      </c>
      <c r="C16" s="13" t="s">
        <v>7</v>
      </c>
      <c r="D16" s="13"/>
      <c r="E16" s="13"/>
      <c r="F16" s="13"/>
      <c r="G16" s="13"/>
      <c r="H16" s="13"/>
      <c r="I16" s="13"/>
      <c r="J16" s="13"/>
      <c r="K16" s="13"/>
      <c r="L16" s="21">
        <v>0</v>
      </c>
      <c r="M16" s="15">
        <f t="shared" si="0"/>
        <v>0</v>
      </c>
      <c r="N16" s="16">
        <f t="shared" si="1"/>
        <v>0</v>
      </c>
    </row>
    <row r="17" spans="1:14" x14ac:dyDescent="0.3">
      <c r="A17" s="12">
        <f t="shared" si="2"/>
        <v>9</v>
      </c>
      <c r="B17" s="12">
        <v>25860495</v>
      </c>
      <c r="C17" s="13" t="s">
        <v>7</v>
      </c>
      <c r="D17" s="13" t="s">
        <v>22</v>
      </c>
      <c r="E17" s="13"/>
      <c r="F17" s="13"/>
      <c r="G17" s="13"/>
      <c r="H17" s="13"/>
      <c r="I17" s="13"/>
      <c r="J17" s="13"/>
      <c r="K17" s="13"/>
      <c r="L17" s="21">
        <v>0</v>
      </c>
      <c r="M17" s="15">
        <f t="shared" si="0"/>
        <v>0</v>
      </c>
      <c r="N17" s="16">
        <f t="shared" si="1"/>
        <v>0</v>
      </c>
    </row>
    <row r="18" spans="1:14" x14ac:dyDescent="0.3">
      <c r="A18" s="12">
        <f t="shared" si="2"/>
        <v>10</v>
      </c>
      <c r="B18" s="31" t="s">
        <v>327</v>
      </c>
      <c r="C18" s="13" t="s">
        <v>7</v>
      </c>
      <c r="D18" s="13"/>
      <c r="E18" s="13"/>
      <c r="F18" s="13"/>
      <c r="G18" s="13"/>
      <c r="H18" s="13"/>
      <c r="I18" s="13"/>
      <c r="J18" s="13"/>
      <c r="K18" s="13"/>
      <c r="L18" s="21">
        <v>0</v>
      </c>
      <c r="M18" s="15">
        <f t="shared" si="0"/>
        <v>0</v>
      </c>
      <c r="N18" s="16">
        <f t="shared" si="1"/>
        <v>0</v>
      </c>
    </row>
    <row r="19" spans="1:14" x14ac:dyDescent="0.3">
      <c r="A19" s="12">
        <f t="shared" si="2"/>
        <v>11</v>
      </c>
      <c r="B19" s="12">
        <v>10557247</v>
      </c>
      <c r="C19" s="13" t="s">
        <v>7</v>
      </c>
      <c r="D19" s="53" t="s">
        <v>13</v>
      </c>
      <c r="E19" s="13"/>
      <c r="F19" s="13" t="s">
        <v>25</v>
      </c>
      <c r="G19" s="13"/>
      <c r="H19" s="13" t="s">
        <v>77</v>
      </c>
      <c r="I19" s="13"/>
      <c r="J19" s="13"/>
      <c r="K19" s="13"/>
      <c r="L19" s="21">
        <v>1</v>
      </c>
      <c r="M19" s="15">
        <f t="shared" si="0"/>
        <v>1</v>
      </c>
      <c r="N19" s="17">
        <f t="shared" si="1"/>
        <v>2</v>
      </c>
    </row>
    <row r="20" spans="1:14" x14ac:dyDescent="0.3">
      <c r="A20" s="12">
        <f t="shared" si="2"/>
        <v>12</v>
      </c>
      <c r="B20" s="12">
        <v>10058757</v>
      </c>
      <c r="C20" s="13" t="s">
        <v>7</v>
      </c>
      <c r="D20" s="13"/>
      <c r="E20" s="13"/>
      <c r="F20" s="13"/>
      <c r="G20" s="13"/>
      <c r="H20" s="13"/>
      <c r="I20" s="13"/>
      <c r="J20" s="13"/>
      <c r="K20" s="13"/>
      <c r="L20" s="21">
        <v>0</v>
      </c>
      <c r="M20" s="15">
        <f t="shared" si="0"/>
        <v>0</v>
      </c>
      <c r="N20" s="17">
        <f t="shared" si="1"/>
        <v>0</v>
      </c>
    </row>
    <row r="21" spans="1:14" x14ac:dyDescent="0.3">
      <c r="A21" s="12">
        <f t="shared" si="2"/>
        <v>13</v>
      </c>
      <c r="B21" s="12">
        <v>7275051</v>
      </c>
      <c r="C21" s="13" t="s">
        <v>7</v>
      </c>
      <c r="D21" s="13"/>
      <c r="E21" s="13"/>
      <c r="F21" s="13"/>
      <c r="G21" s="13"/>
      <c r="H21" s="13"/>
      <c r="I21" s="13"/>
      <c r="J21" s="13"/>
      <c r="K21" s="13"/>
      <c r="L21" s="21">
        <v>0</v>
      </c>
      <c r="M21" s="15">
        <f t="shared" si="0"/>
        <v>0</v>
      </c>
      <c r="N21" s="17">
        <f t="shared" si="1"/>
        <v>0</v>
      </c>
    </row>
    <row r="22" spans="1:14" x14ac:dyDescent="0.3">
      <c r="A22" s="12">
        <f t="shared" si="2"/>
        <v>14</v>
      </c>
      <c r="B22" s="43"/>
      <c r="C22" s="43"/>
      <c r="D22" s="49"/>
      <c r="E22" s="49"/>
      <c r="F22" s="49"/>
      <c r="G22" s="49"/>
      <c r="H22" s="49"/>
      <c r="I22" s="49"/>
      <c r="J22" s="49"/>
      <c r="K22" s="49"/>
      <c r="L22" s="43"/>
      <c r="M22" s="43"/>
      <c r="N22" s="43"/>
    </row>
    <row r="23" spans="1:14" x14ac:dyDescent="0.3">
      <c r="A23" s="12">
        <f t="shared" si="2"/>
        <v>15</v>
      </c>
      <c r="B23" s="43"/>
      <c r="C23" s="43"/>
      <c r="D23" s="49"/>
      <c r="E23" s="49"/>
      <c r="F23" s="49"/>
      <c r="G23" s="49"/>
      <c r="H23" s="49"/>
      <c r="I23" s="49"/>
      <c r="J23" s="49"/>
      <c r="K23" s="49"/>
      <c r="L23" s="43"/>
      <c r="M23" s="43"/>
      <c r="N23" s="43"/>
    </row>
    <row r="24" spans="1:14" x14ac:dyDescent="0.3">
      <c r="A24" s="12">
        <f t="shared" si="2"/>
        <v>16</v>
      </c>
      <c r="B24" s="43"/>
      <c r="C24" s="43"/>
      <c r="D24" s="49"/>
      <c r="E24" s="49"/>
      <c r="F24" s="49"/>
      <c r="G24" s="49"/>
      <c r="H24" s="49"/>
      <c r="I24" s="49"/>
      <c r="J24" s="49"/>
      <c r="K24" s="49"/>
      <c r="L24" s="43"/>
      <c r="M24" s="43"/>
      <c r="N24" s="43"/>
    </row>
    <row r="25" spans="1:14" x14ac:dyDescent="0.3">
      <c r="A25" s="12">
        <f t="shared" si="2"/>
        <v>17</v>
      </c>
      <c r="B25" s="43"/>
      <c r="C25" s="43"/>
      <c r="D25" s="49"/>
      <c r="E25" s="49"/>
      <c r="F25" s="49"/>
      <c r="G25" s="49"/>
      <c r="H25" s="49"/>
      <c r="I25" s="49"/>
      <c r="J25" s="49"/>
      <c r="K25" s="49"/>
      <c r="L25" s="43"/>
      <c r="M25" s="43"/>
      <c r="N25" s="43"/>
    </row>
    <row r="26" spans="1:14" x14ac:dyDescent="0.3">
      <c r="A26" s="12">
        <f t="shared" si="2"/>
        <v>18</v>
      </c>
      <c r="B26" s="43"/>
      <c r="C26" s="43"/>
      <c r="D26" s="49"/>
      <c r="E26" s="49"/>
      <c r="F26" s="49"/>
      <c r="G26" s="49"/>
      <c r="H26" s="49"/>
      <c r="I26" s="49"/>
      <c r="J26" s="49"/>
      <c r="K26" s="49"/>
      <c r="L26" s="43"/>
      <c r="M26" s="43"/>
      <c r="N26" s="43"/>
    </row>
    <row r="27" spans="1:14" x14ac:dyDescent="0.3">
      <c r="A27" s="12">
        <f t="shared" si="2"/>
        <v>19</v>
      </c>
      <c r="B27" s="43"/>
      <c r="C27" s="43"/>
      <c r="D27" s="49"/>
      <c r="E27" s="49"/>
      <c r="F27" s="49"/>
      <c r="G27" s="49"/>
      <c r="H27" s="49"/>
      <c r="I27" s="49"/>
      <c r="J27" s="49"/>
      <c r="K27" s="49"/>
      <c r="L27" s="43"/>
      <c r="M27" s="43"/>
      <c r="N27" s="43"/>
    </row>
    <row r="28" spans="1:14" x14ac:dyDescent="0.3">
      <c r="A28" s="12">
        <f t="shared" si="2"/>
        <v>20</v>
      </c>
      <c r="B28" s="12">
        <v>6801572</v>
      </c>
      <c r="C28" s="13" t="s">
        <v>7</v>
      </c>
      <c r="D28" s="13"/>
      <c r="E28" s="13"/>
      <c r="F28" s="13"/>
      <c r="G28" s="13"/>
      <c r="H28" s="13"/>
      <c r="I28" s="13"/>
      <c r="J28" s="13"/>
      <c r="K28" s="13"/>
      <c r="L28" s="21">
        <v>0</v>
      </c>
      <c r="M28" s="15">
        <f t="shared" si="0"/>
        <v>0</v>
      </c>
      <c r="N28" s="17">
        <f t="shared" si="1"/>
        <v>0</v>
      </c>
    </row>
    <row r="29" spans="1:14" x14ac:dyDescent="0.3">
      <c r="A29" s="12">
        <f t="shared" si="2"/>
        <v>21</v>
      </c>
      <c r="B29" s="12">
        <v>2612157</v>
      </c>
      <c r="C29" s="13" t="s">
        <v>7</v>
      </c>
      <c r="D29" s="53" t="s">
        <v>13</v>
      </c>
      <c r="E29" s="13"/>
      <c r="F29" s="13"/>
      <c r="G29" s="13"/>
      <c r="H29" s="13"/>
      <c r="I29" s="13"/>
      <c r="J29" s="13"/>
      <c r="K29" s="13"/>
      <c r="L29" s="21">
        <v>1</v>
      </c>
      <c r="M29" s="15">
        <f t="shared" si="0"/>
        <v>1</v>
      </c>
      <c r="N29" s="18">
        <f t="shared" si="1"/>
        <v>1</v>
      </c>
    </row>
    <row r="30" spans="1:14" x14ac:dyDescent="0.3">
      <c r="A30" s="12">
        <f t="shared" si="2"/>
        <v>22</v>
      </c>
      <c r="B30" s="12">
        <v>10140230</v>
      </c>
      <c r="C30" s="13" t="s">
        <v>7</v>
      </c>
      <c r="D30" s="13"/>
      <c r="E30" s="13"/>
      <c r="F30" s="13"/>
      <c r="G30" s="13"/>
      <c r="H30" s="13"/>
      <c r="I30" s="13"/>
      <c r="J30" s="13"/>
      <c r="K30" s="13"/>
      <c r="L30" s="21">
        <v>0</v>
      </c>
      <c r="M30" s="15">
        <f t="shared" si="0"/>
        <v>0</v>
      </c>
      <c r="N30" s="18">
        <f t="shared" si="1"/>
        <v>0</v>
      </c>
    </row>
    <row r="31" spans="1:14" x14ac:dyDescent="0.3">
      <c r="A31" s="12">
        <f t="shared" si="2"/>
        <v>23</v>
      </c>
      <c r="B31" s="43"/>
      <c r="C31" s="43"/>
      <c r="D31" s="49"/>
      <c r="E31" s="49"/>
      <c r="F31" s="49"/>
      <c r="G31" s="49"/>
      <c r="H31" s="49"/>
      <c r="I31" s="49"/>
      <c r="J31" s="49"/>
      <c r="K31" s="49"/>
      <c r="L31" s="43"/>
      <c r="M31" s="43"/>
      <c r="N31" s="43"/>
    </row>
    <row r="32" spans="1:14" x14ac:dyDescent="0.3">
      <c r="A32" s="12">
        <f t="shared" si="2"/>
        <v>24</v>
      </c>
      <c r="B32" s="43"/>
      <c r="C32" s="43"/>
      <c r="D32" s="49"/>
      <c r="E32" s="49"/>
      <c r="F32" s="49"/>
      <c r="G32" s="49"/>
      <c r="H32" s="49"/>
      <c r="I32" s="49"/>
      <c r="J32" s="49"/>
      <c r="K32" s="49"/>
      <c r="L32" s="43"/>
      <c r="M32" s="43"/>
      <c r="N32" s="43"/>
    </row>
    <row r="33" spans="1:14" x14ac:dyDescent="0.3">
      <c r="A33" s="12">
        <f t="shared" si="2"/>
        <v>25</v>
      </c>
      <c r="B33" s="43"/>
      <c r="C33" s="43"/>
      <c r="D33" s="49"/>
      <c r="E33" s="49"/>
      <c r="F33" s="49"/>
      <c r="G33" s="49"/>
      <c r="H33" s="49"/>
      <c r="I33" s="49"/>
      <c r="J33" s="49"/>
      <c r="K33" s="49"/>
      <c r="L33" s="43"/>
      <c r="M33" s="43"/>
      <c r="N33" s="43"/>
    </row>
    <row r="34" spans="1:14" x14ac:dyDescent="0.3">
      <c r="A34" s="12">
        <f t="shared" si="2"/>
        <v>26</v>
      </c>
      <c r="B34" s="43"/>
      <c r="C34" s="43"/>
      <c r="D34" s="49"/>
      <c r="E34" s="49"/>
      <c r="F34" s="49"/>
      <c r="G34" s="49"/>
      <c r="H34" s="49"/>
      <c r="I34" s="49"/>
      <c r="J34" s="49"/>
      <c r="K34" s="49"/>
      <c r="L34" s="43"/>
      <c r="M34" s="43"/>
      <c r="N34" s="43"/>
    </row>
    <row r="35" spans="1:14" x14ac:dyDescent="0.3">
      <c r="A35" s="12">
        <f t="shared" si="2"/>
        <v>27</v>
      </c>
      <c r="B35" s="43"/>
      <c r="C35" s="43"/>
      <c r="D35" s="49"/>
      <c r="E35" s="49"/>
      <c r="F35" s="49"/>
      <c r="G35" s="49"/>
      <c r="H35" s="49"/>
      <c r="I35" s="49"/>
      <c r="J35" s="49"/>
      <c r="K35" s="49"/>
      <c r="L35" s="43"/>
      <c r="M35" s="43"/>
      <c r="N35" s="43"/>
    </row>
    <row r="36" spans="1:14" x14ac:dyDescent="0.3">
      <c r="A36" s="12">
        <f t="shared" si="2"/>
        <v>28</v>
      </c>
      <c r="B36" s="43"/>
      <c r="C36" s="43"/>
      <c r="D36" s="49"/>
      <c r="E36" s="49"/>
      <c r="F36" s="49"/>
      <c r="G36" s="49"/>
      <c r="H36" s="49"/>
      <c r="I36" s="49"/>
      <c r="J36" s="49"/>
      <c r="K36" s="49"/>
      <c r="L36" s="43"/>
      <c r="M36" s="43"/>
      <c r="N36" s="43"/>
    </row>
    <row r="37" spans="1:14" x14ac:dyDescent="0.3">
      <c r="A37" s="12">
        <f t="shared" si="2"/>
        <v>29</v>
      </c>
      <c r="B37" s="12">
        <v>10063040</v>
      </c>
      <c r="C37" s="13" t="s">
        <v>7</v>
      </c>
      <c r="D37" s="13" t="s">
        <v>49</v>
      </c>
      <c r="E37" s="13"/>
      <c r="F37" s="13" t="s">
        <v>78</v>
      </c>
      <c r="G37" s="13"/>
      <c r="H37" s="13"/>
      <c r="I37" s="13"/>
      <c r="J37" s="13"/>
      <c r="K37" s="13"/>
      <c r="L37" s="21">
        <v>0</v>
      </c>
      <c r="M37" s="15">
        <f t="shared" si="0"/>
        <v>0</v>
      </c>
      <c r="N37" s="18">
        <f t="shared" si="1"/>
        <v>0</v>
      </c>
    </row>
    <row r="38" spans="1:14" x14ac:dyDescent="0.3">
      <c r="A38" s="12">
        <f t="shared" si="2"/>
        <v>30</v>
      </c>
      <c r="B38" s="12">
        <v>6172893</v>
      </c>
      <c r="C38" s="13" t="s">
        <v>7</v>
      </c>
      <c r="D38" s="13"/>
      <c r="E38" s="13"/>
      <c r="F38" s="13"/>
      <c r="G38" s="13"/>
      <c r="H38" s="13"/>
      <c r="I38" s="13"/>
      <c r="J38" s="13"/>
      <c r="K38" s="13"/>
      <c r="L38" s="21">
        <v>0</v>
      </c>
      <c r="M38" s="15">
        <f t="shared" si="0"/>
        <v>0</v>
      </c>
      <c r="N38" s="18">
        <f t="shared" si="1"/>
        <v>0</v>
      </c>
    </row>
    <row r="39" spans="1:14" x14ac:dyDescent="0.3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1:14" x14ac:dyDescent="0.3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 x14ac:dyDescent="0.3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 x14ac:dyDescent="0.3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x14ac:dyDescent="0.3">
      <c r="C44" s="3"/>
      <c r="D44" s="3"/>
      <c r="E44" s="11"/>
      <c r="F44" s="3"/>
      <c r="G44" s="11"/>
      <c r="H44" s="3"/>
      <c r="I44" s="11"/>
      <c r="J44" s="3"/>
      <c r="K44" s="11"/>
    </row>
    <row r="45" spans="1:14" x14ac:dyDescent="0.3">
      <c r="C45" s="3"/>
      <c r="D45" s="3"/>
      <c r="E45" s="11"/>
      <c r="F45" s="3"/>
      <c r="G45" s="11"/>
      <c r="H45" s="3"/>
      <c r="I45" s="11"/>
      <c r="J45" s="3"/>
      <c r="K45" s="11"/>
    </row>
    <row r="46" spans="1:14" x14ac:dyDescent="0.3">
      <c r="C46" s="3"/>
      <c r="D46" s="3"/>
      <c r="E46" s="11"/>
      <c r="F46" s="3"/>
      <c r="G46" s="11"/>
      <c r="H46" s="3"/>
      <c r="I46" s="11"/>
      <c r="J46" s="3"/>
      <c r="K46" s="11"/>
    </row>
  </sheetData>
  <mergeCells count="1">
    <mergeCell ref="A1:N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A76C5-95D0-4D2C-B047-107CFF095069}">
  <dimension ref="A1:N46"/>
  <sheetViews>
    <sheetView zoomScale="70" zoomScaleNormal="70" workbookViewId="0">
      <selection activeCell="D37" sqref="D37"/>
    </sheetView>
  </sheetViews>
  <sheetFormatPr baseColWidth="10" defaultRowHeight="14.4" x14ac:dyDescent="0.3"/>
  <cols>
    <col min="1" max="1" width="12.6640625" style="10" customWidth="1"/>
    <col min="2" max="2" width="11.5546875" style="22"/>
    <col min="3" max="3" width="20.6640625" style="10" customWidth="1"/>
    <col min="4" max="4" width="25.44140625" style="10" customWidth="1"/>
    <col min="5" max="5" width="11.88671875" style="10" bestFit="1" customWidth="1"/>
    <col min="6" max="11" width="10.6640625" style="10" customWidth="1"/>
    <col min="12" max="12" width="13.33203125" style="10" bestFit="1" customWidth="1"/>
    <col min="13" max="13" width="13.109375" style="10" bestFit="1" customWidth="1"/>
    <col min="14" max="14" width="12.5546875" style="10" bestFit="1" customWidth="1"/>
    <col min="15" max="16384" width="11.5546875" style="9"/>
  </cols>
  <sheetData>
    <row r="1" spans="1:14" x14ac:dyDescent="0.3">
      <c r="A1" s="52" t="s">
        <v>136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3" spans="1:14" x14ac:dyDescent="0.3">
      <c r="C3" s="13" t="s">
        <v>123</v>
      </c>
      <c r="D3" s="12">
        <v>3</v>
      </c>
      <c r="L3" s="12" t="s">
        <v>106</v>
      </c>
      <c r="M3" s="12" t="s">
        <v>107</v>
      </c>
      <c r="N3" s="12" t="s">
        <v>108</v>
      </c>
    </row>
    <row r="4" spans="1:14" x14ac:dyDescent="0.3">
      <c r="C4" s="13" t="s">
        <v>124</v>
      </c>
      <c r="D4" s="12">
        <v>2</v>
      </c>
      <c r="L4" s="12">
        <f>+SUM(L9:L43)</f>
        <v>6</v>
      </c>
      <c r="M4" s="12">
        <f>+SUM(M9:M43)</f>
        <v>6</v>
      </c>
      <c r="N4" s="18">
        <f>+SUM(N9:N45)</f>
        <v>10</v>
      </c>
    </row>
    <row r="5" spans="1:14" x14ac:dyDescent="0.3">
      <c r="C5" s="13" t="s">
        <v>125</v>
      </c>
      <c r="D5" s="12">
        <v>1</v>
      </c>
      <c r="L5" s="12">
        <f>+COUNT(L9:L43)</f>
        <v>23</v>
      </c>
      <c r="M5" s="12">
        <f>+COUNT(M9:M43)</f>
        <v>23</v>
      </c>
      <c r="N5" s="18">
        <f>COUNT(N9:N18)*D3+COUNT(N19:N28)*D4+COUNT(N29:N38)*D5+COUNT(N39:N45)</f>
        <v>47</v>
      </c>
    </row>
    <row r="6" spans="1:14" x14ac:dyDescent="0.3">
      <c r="L6" s="14">
        <f>+L4/L5</f>
        <v>0.2608695652173913</v>
      </c>
      <c r="M6" s="14">
        <f>+M4/M5</f>
        <v>0.2608695652173913</v>
      </c>
      <c r="N6" s="44">
        <f>+N4/N5</f>
        <v>0.21276595744680851</v>
      </c>
    </row>
    <row r="8" spans="1:14" x14ac:dyDescent="0.3">
      <c r="A8" s="12" t="s">
        <v>150</v>
      </c>
      <c r="B8" s="23" t="s">
        <v>110</v>
      </c>
      <c r="C8" s="13" t="s">
        <v>111</v>
      </c>
      <c r="D8" s="13" t="s">
        <v>112</v>
      </c>
      <c r="E8" s="13" t="s">
        <v>137</v>
      </c>
      <c r="F8" s="13" t="s">
        <v>113</v>
      </c>
      <c r="G8" s="13" t="s">
        <v>138</v>
      </c>
      <c r="H8" s="13" t="s">
        <v>114</v>
      </c>
      <c r="I8" s="13" t="s">
        <v>139</v>
      </c>
      <c r="J8" s="13" t="s">
        <v>115</v>
      </c>
      <c r="K8" s="13" t="s">
        <v>140</v>
      </c>
      <c r="L8" s="21" t="s">
        <v>141</v>
      </c>
      <c r="M8" s="12"/>
      <c r="N8" s="12"/>
    </row>
    <row r="9" spans="1:14" x14ac:dyDescent="0.3">
      <c r="A9" s="12">
        <v>1</v>
      </c>
      <c r="B9" s="9">
        <v>8058852</v>
      </c>
      <c r="C9" s="13" t="s">
        <v>201</v>
      </c>
      <c r="D9" s="20" t="s">
        <v>31</v>
      </c>
      <c r="E9" s="20">
        <v>42762</v>
      </c>
      <c r="F9" s="20" t="s">
        <v>202</v>
      </c>
      <c r="G9" s="13"/>
      <c r="H9" s="20"/>
      <c r="I9" s="13"/>
      <c r="J9" s="13"/>
      <c r="K9" s="59"/>
      <c r="L9" s="21">
        <v>0</v>
      </c>
      <c r="M9" s="15">
        <f t="shared" ref="M9:M38" si="0">+IF(L9="",IF(LEFT(A9,3)="Acc","",1),L9)</f>
        <v>0</v>
      </c>
      <c r="N9" s="16">
        <f t="shared" ref="N9:N38" si="1">+IF(M9="","",IF(M9&gt;0,IF(AND(A9&gt;=1,A9&lt;=10),$D$3,IF(AND(A9&gt;=11,A9&lt;=20),$D$4,IF(AND(A9&gt;=21,A9&lt;=30),$D$5,IF(LEFT(A9,3)="Acc",1,"")))),M9))</f>
        <v>0</v>
      </c>
    </row>
    <row r="10" spans="1:14" x14ac:dyDescent="0.3">
      <c r="A10" s="12">
        <f>+A9+1</f>
        <v>2</v>
      </c>
      <c r="B10" s="30">
        <v>4415907</v>
      </c>
      <c r="C10" s="13" t="s">
        <v>201</v>
      </c>
      <c r="D10" s="69" t="s">
        <v>13</v>
      </c>
      <c r="E10" s="59"/>
      <c r="F10" s="59"/>
      <c r="G10" s="59"/>
      <c r="H10" s="59"/>
      <c r="I10" s="59"/>
      <c r="J10" s="59"/>
      <c r="K10" s="59"/>
      <c r="L10" s="21">
        <v>1</v>
      </c>
      <c r="M10" s="15">
        <f t="shared" si="0"/>
        <v>1</v>
      </c>
      <c r="N10" s="16">
        <f>+IF(M10="","",IF(M10&gt;0,IF(AND(A10&gt;=1,A10&lt;=10),$D$3,IF(AND(A10&gt;=11,A10&lt;=20),$D$4,IF(AND(A10&gt;=21,A10&lt;=30),$D$5,IF(LEFT(A10,3)="Acc",1,"")))),M10))</f>
        <v>3</v>
      </c>
    </row>
    <row r="11" spans="1:14" x14ac:dyDescent="0.3">
      <c r="A11" s="12">
        <f t="shared" ref="A11:A38" si="2">+A10+1</f>
        <v>3</v>
      </c>
      <c r="B11" s="30">
        <v>16423581</v>
      </c>
      <c r="C11" s="13" t="s">
        <v>201</v>
      </c>
      <c r="D11" s="20" t="s">
        <v>203</v>
      </c>
      <c r="E11" s="59"/>
      <c r="F11" s="59"/>
      <c r="G11" s="59"/>
      <c r="H11" s="59"/>
      <c r="I11" s="59"/>
      <c r="J11" s="59"/>
      <c r="K11" s="59"/>
      <c r="L11" s="21">
        <v>0</v>
      </c>
      <c r="M11" s="15">
        <f t="shared" si="0"/>
        <v>0</v>
      </c>
      <c r="N11" s="16">
        <f t="shared" si="1"/>
        <v>0</v>
      </c>
    </row>
    <row r="12" spans="1:14" x14ac:dyDescent="0.3">
      <c r="A12" s="12">
        <f t="shared" si="2"/>
        <v>4</v>
      </c>
      <c r="B12" s="47"/>
      <c r="C12" s="34"/>
      <c r="D12" s="63"/>
      <c r="E12" s="63"/>
      <c r="F12" s="63"/>
      <c r="G12" s="63"/>
      <c r="H12" s="63"/>
      <c r="I12" s="63"/>
      <c r="J12" s="63"/>
      <c r="K12" s="63"/>
      <c r="L12" s="43"/>
      <c r="M12" s="36"/>
      <c r="N12" s="36"/>
    </row>
    <row r="13" spans="1:14" x14ac:dyDescent="0.3">
      <c r="A13" s="12">
        <f t="shared" si="2"/>
        <v>5</v>
      </c>
      <c r="B13" s="31" t="s">
        <v>343</v>
      </c>
      <c r="C13" s="13" t="s">
        <v>201</v>
      </c>
      <c r="D13" s="59" t="s">
        <v>344</v>
      </c>
      <c r="E13" s="59"/>
      <c r="F13" s="59" t="s">
        <v>345</v>
      </c>
      <c r="G13" s="59"/>
      <c r="H13" s="59" t="s">
        <v>119</v>
      </c>
      <c r="I13" s="59"/>
      <c r="J13" s="59"/>
      <c r="K13" s="59"/>
      <c r="L13" s="21">
        <v>0</v>
      </c>
      <c r="M13" s="15">
        <f t="shared" si="0"/>
        <v>0</v>
      </c>
      <c r="N13" s="16">
        <f t="shared" si="1"/>
        <v>0</v>
      </c>
    </row>
    <row r="14" spans="1:14" x14ac:dyDescent="0.3">
      <c r="A14" s="12">
        <f t="shared" si="2"/>
        <v>6</v>
      </c>
      <c r="B14">
        <v>40094050</v>
      </c>
      <c r="C14" s="13" t="s">
        <v>201</v>
      </c>
      <c r="D14" s="59" t="s">
        <v>14</v>
      </c>
      <c r="E14" s="59"/>
      <c r="F14" s="59"/>
      <c r="G14" s="59"/>
      <c r="H14" s="59"/>
      <c r="I14" s="59"/>
      <c r="J14" s="59"/>
      <c r="K14" s="59"/>
      <c r="L14" s="21">
        <v>0</v>
      </c>
      <c r="M14" s="15">
        <f t="shared" si="0"/>
        <v>0</v>
      </c>
      <c r="N14" s="16">
        <f t="shared" si="1"/>
        <v>0</v>
      </c>
    </row>
    <row r="15" spans="1:14" x14ac:dyDescent="0.3">
      <c r="A15" s="12">
        <f t="shared" si="2"/>
        <v>7</v>
      </c>
      <c r="B15" s="31" t="s">
        <v>346</v>
      </c>
      <c r="C15" s="13" t="s">
        <v>201</v>
      </c>
      <c r="D15" s="59" t="s">
        <v>79</v>
      </c>
      <c r="E15" s="59"/>
      <c r="F15" s="59"/>
      <c r="G15" s="59"/>
      <c r="H15" s="59"/>
      <c r="I15" s="59"/>
      <c r="J15" s="59"/>
      <c r="K15" s="59"/>
      <c r="L15" s="21">
        <v>0</v>
      </c>
      <c r="M15" s="15">
        <f t="shared" si="0"/>
        <v>0</v>
      </c>
      <c r="N15" s="16">
        <f t="shared" si="1"/>
        <v>0</v>
      </c>
    </row>
    <row r="16" spans="1:14" x14ac:dyDescent="0.3">
      <c r="A16" s="12">
        <f t="shared" si="2"/>
        <v>8</v>
      </c>
      <c r="B16">
        <v>9361514</v>
      </c>
      <c r="C16" s="13" t="s">
        <v>201</v>
      </c>
      <c r="D16" s="66" t="s">
        <v>23</v>
      </c>
      <c r="E16" s="59"/>
      <c r="F16" s="59" t="s">
        <v>98</v>
      </c>
      <c r="G16" s="59"/>
      <c r="H16" s="59" t="s">
        <v>206</v>
      </c>
      <c r="I16" s="59"/>
      <c r="J16" s="59" t="s">
        <v>203</v>
      </c>
      <c r="K16" s="59"/>
      <c r="L16" s="21">
        <v>1</v>
      </c>
      <c r="M16" s="15">
        <f t="shared" si="0"/>
        <v>1</v>
      </c>
      <c r="N16" s="16">
        <f t="shared" si="1"/>
        <v>3</v>
      </c>
    </row>
    <row r="17" spans="1:14" x14ac:dyDescent="0.3">
      <c r="A17" s="12">
        <f t="shared" si="2"/>
        <v>9</v>
      </c>
      <c r="B17" s="38" t="s">
        <v>347</v>
      </c>
      <c r="C17" s="13" t="s">
        <v>201</v>
      </c>
      <c r="D17" s="59" t="s">
        <v>14</v>
      </c>
      <c r="E17" s="59"/>
      <c r="F17" s="59"/>
      <c r="G17" s="59"/>
      <c r="H17" s="59"/>
      <c r="I17" s="59"/>
      <c r="J17" s="59"/>
      <c r="K17" s="59"/>
      <c r="L17" s="21">
        <v>0</v>
      </c>
      <c r="M17" s="15">
        <f t="shared" si="0"/>
        <v>0</v>
      </c>
      <c r="N17" s="16">
        <f t="shared" si="1"/>
        <v>0</v>
      </c>
    </row>
    <row r="18" spans="1:14" x14ac:dyDescent="0.3">
      <c r="A18" s="12">
        <f t="shared" si="2"/>
        <v>10</v>
      </c>
      <c r="B18">
        <v>8107258</v>
      </c>
      <c r="C18" s="13" t="s">
        <v>201</v>
      </c>
      <c r="D18" s="59" t="s">
        <v>14</v>
      </c>
      <c r="E18" s="59"/>
      <c r="F18" s="59" t="s">
        <v>203</v>
      </c>
      <c r="G18" s="59"/>
      <c r="H18" s="59"/>
      <c r="I18" s="59"/>
      <c r="J18" s="59"/>
      <c r="K18" s="59"/>
      <c r="L18" s="21">
        <v>0</v>
      </c>
      <c r="M18" s="15">
        <f t="shared" si="0"/>
        <v>0</v>
      </c>
      <c r="N18" s="16">
        <f t="shared" si="1"/>
        <v>0</v>
      </c>
    </row>
    <row r="19" spans="1:14" x14ac:dyDescent="0.3">
      <c r="A19" s="12">
        <f t="shared" si="2"/>
        <v>11</v>
      </c>
      <c r="B19" s="47"/>
      <c r="C19" s="34"/>
      <c r="D19" s="63"/>
      <c r="E19" s="63"/>
      <c r="F19" s="63"/>
      <c r="G19" s="63"/>
      <c r="H19" s="63"/>
      <c r="I19" s="63"/>
      <c r="J19" s="63"/>
      <c r="K19" s="63"/>
      <c r="L19" s="43"/>
      <c r="M19" s="36"/>
      <c r="N19" s="36"/>
    </row>
    <row r="20" spans="1:14" x14ac:dyDescent="0.3">
      <c r="A20" s="12">
        <f t="shared" si="2"/>
        <v>12</v>
      </c>
      <c r="B20">
        <v>6161792</v>
      </c>
      <c r="C20" s="13" t="s">
        <v>201</v>
      </c>
      <c r="D20" s="59" t="s">
        <v>207</v>
      </c>
      <c r="E20" s="59"/>
      <c r="F20" s="59"/>
      <c r="G20" s="59"/>
      <c r="H20" s="59"/>
      <c r="I20" s="59"/>
      <c r="J20" s="59"/>
      <c r="K20" s="59"/>
      <c r="L20" s="21">
        <v>0</v>
      </c>
      <c r="M20" s="15">
        <f t="shared" si="0"/>
        <v>0</v>
      </c>
      <c r="N20" s="17">
        <f t="shared" si="1"/>
        <v>0</v>
      </c>
    </row>
    <row r="21" spans="1:14" x14ac:dyDescent="0.3">
      <c r="A21" s="12">
        <f t="shared" si="2"/>
        <v>13</v>
      </c>
      <c r="B21" s="31" t="s">
        <v>349</v>
      </c>
      <c r="C21" s="13" t="s">
        <v>201</v>
      </c>
      <c r="D21" s="59" t="s">
        <v>229</v>
      </c>
      <c r="E21" s="59"/>
      <c r="F21" s="59"/>
      <c r="G21" s="59"/>
      <c r="H21" s="59"/>
      <c r="I21" s="59"/>
      <c r="J21" s="59"/>
      <c r="K21" s="59"/>
      <c r="L21" s="21">
        <v>0</v>
      </c>
      <c r="M21" s="15">
        <f t="shared" si="0"/>
        <v>0</v>
      </c>
      <c r="N21" s="17">
        <f t="shared" si="1"/>
        <v>0</v>
      </c>
    </row>
    <row r="22" spans="1:14" x14ac:dyDescent="0.3">
      <c r="A22" s="12">
        <f t="shared" si="2"/>
        <v>14</v>
      </c>
      <c r="B22" s="47"/>
      <c r="C22" s="34"/>
      <c r="D22" s="63"/>
      <c r="E22" s="63"/>
      <c r="F22" s="63"/>
      <c r="G22" s="63"/>
      <c r="H22" s="63"/>
      <c r="I22" s="63"/>
      <c r="J22" s="63"/>
      <c r="K22" s="63"/>
      <c r="L22" s="43"/>
      <c r="M22" s="36"/>
      <c r="N22" s="36"/>
    </row>
    <row r="23" spans="1:14" x14ac:dyDescent="0.3">
      <c r="A23" s="12">
        <f t="shared" si="2"/>
        <v>15</v>
      </c>
      <c r="B23">
        <v>22064552</v>
      </c>
      <c r="C23" s="13" t="s">
        <v>201</v>
      </c>
      <c r="D23" s="59"/>
      <c r="E23" s="59"/>
      <c r="F23" s="59"/>
      <c r="G23" s="59"/>
      <c r="H23" s="59"/>
      <c r="I23" s="59"/>
      <c r="J23" s="59"/>
      <c r="K23" s="59"/>
      <c r="L23" s="21">
        <v>0</v>
      </c>
      <c r="M23" s="15">
        <f t="shared" si="0"/>
        <v>0</v>
      </c>
      <c r="N23" s="17">
        <f t="shared" si="1"/>
        <v>0</v>
      </c>
    </row>
    <row r="24" spans="1:14" x14ac:dyDescent="0.3">
      <c r="A24" s="12">
        <f t="shared" si="2"/>
        <v>16</v>
      </c>
      <c r="B24" s="31" t="s">
        <v>348</v>
      </c>
      <c r="C24" s="13" t="s">
        <v>201</v>
      </c>
      <c r="D24" s="59" t="s">
        <v>350</v>
      </c>
      <c r="E24" s="59"/>
      <c r="F24" s="59" t="s">
        <v>351</v>
      </c>
      <c r="G24" s="59"/>
      <c r="H24" s="59"/>
      <c r="I24" s="59"/>
      <c r="J24" s="59"/>
      <c r="K24" s="59"/>
      <c r="L24" s="21">
        <v>0</v>
      </c>
      <c r="M24" s="15">
        <f t="shared" si="0"/>
        <v>0</v>
      </c>
      <c r="N24" s="17">
        <f t="shared" si="1"/>
        <v>0</v>
      </c>
    </row>
    <row r="25" spans="1:14" x14ac:dyDescent="0.3">
      <c r="A25" s="12">
        <f t="shared" si="2"/>
        <v>17</v>
      </c>
      <c r="B25">
        <v>5218404</v>
      </c>
      <c r="C25" s="13" t="s">
        <v>201</v>
      </c>
      <c r="D25" s="59"/>
      <c r="E25" s="59"/>
      <c r="F25" s="59"/>
      <c r="G25" s="59"/>
      <c r="H25" s="59"/>
      <c r="I25" s="59"/>
      <c r="J25" s="59"/>
      <c r="K25" s="59"/>
      <c r="L25" s="21">
        <v>0</v>
      </c>
      <c r="M25" s="15">
        <f t="shared" si="0"/>
        <v>0</v>
      </c>
      <c r="N25" s="17">
        <f t="shared" si="1"/>
        <v>0</v>
      </c>
    </row>
    <row r="26" spans="1:14" x14ac:dyDescent="0.3">
      <c r="A26" s="12">
        <f t="shared" si="2"/>
        <v>18</v>
      </c>
      <c r="B26" s="47"/>
      <c r="C26" s="34"/>
      <c r="D26" s="63"/>
      <c r="E26" s="63"/>
      <c r="F26" s="63"/>
      <c r="G26" s="63"/>
      <c r="H26" s="63"/>
      <c r="I26" s="63"/>
      <c r="J26" s="63"/>
      <c r="K26" s="63"/>
      <c r="L26" s="43"/>
      <c r="M26" s="36"/>
      <c r="N26" s="36"/>
    </row>
    <row r="27" spans="1:14" x14ac:dyDescent="0.3">
      <c r="A27" s="12">
        <f t="shared" si="2"/>
        <v>19</v>
      </c>
      <c r="B27" s="31" t="s">
        <v>352</v>
      </c>
      <c r="C27" s="13" t="s">
        <v>201</v>
      </c>
      <c r="D27" s="59" t="s">
        <v>329</v>
      </c>
      <c r="E27" s="59"/>
      <c r="F27" s="59"/>
      <c r="G27" s="59"/>
      <c r="H27" s="59"/>
      <c r="I27" s="59"/>
      <c r="J27" s="59"/>
      <c r="K27" s="59"/>
      <c r="L27" s="21">
        <v>0</v>
      </c>
      <c r="M27" s="15">
        <f t="shared" si="0"/>
        <v>0</v>
      </c>
      <c r="N27" s="17">
        <f t="shared" si="1"/>
        <v>0</v>
      </c>
    </row>
    <row r="28" spans="1:14" x14ac:dyDescent="0.3">
      <c r="A28" s="12">
        <f t="shared" si="2"/>
        <v>20</v>
      </c>
      <c r="B28" s="47"/>
      <c r="C28" s="34"/>
      <c r="D28" s="63"/>
      <c r="E28" s="63"/>
      <c r="F28" s="63"/>
      <c r="G28" s="63"/>
      <c r="H28" s="63"/>
      <c r="I28" s="63"/>
      <c r="J28" s="63"/>
      <c r="K28" s="63"/>
      <c r="L28" s="43"/>
      <c r="M28" s="36"/>
      <c r="N28" s="36"/>
    </row>
    <row r="29" spans="1:14" x14ac:dyDescent="0.3">
      <c r="A29" s="12">
        <f t="shared" si="2"/>
        <v>21</v>
      </c>
      <c r="B29">
        <v>29715553</v>
      </c>
      <c r="C29" s="13" t="s">
        <v>201</v>
      </c>
      <c r="D29" s="59"/>
      <c r="E29" s="59"/>
      <c r="F29" s="59"/>
      <c r="G29" s="59"/>
      <c r="H29" s="59"/>
      <c r="I29" s="59"/>
      <c r="J29" s="59"/>
      <c r="K29" s="59"/>
      <c r="L29" s="21">
        <v>0</v>
      </c>
      <c r="M29" s="15">
        <f t="shared" si="0"/>
        <v>0</v>
      </c>
      <c r="N29" s="18">
        <f t="shared" si="1"/>
        <v>0</v>
      </c>
    </row>
    <row r="30" spans="1:14" x14ac:dyDescent="0.3">
      <c r="A30" s="12">
        <f t="shared" si="2"/>
        <v>22</v>
      </c>
      <c r="B30" s="31" t="s">
        <v>353</v>
      </c>
      <c r="C30" s="13" t="s">
        <v>201</v>
      </c>
      <c r="D30" s="66" t="s">
        <v>23</v>
      </c>
      <c r="E30" s="59"/>
      <c r="F30" s="59"/>
      <c r="G30" s="59"/>
      <c r="H30" s="59"/>
      <c r="I30" s="59"/>
      <c r="J30" s="59"/>
      <c r="K30" s="59"/>
      <c r="L30" s="21">
        <v>1</v>
      </c>
      <c r="M30" s="15">
        <f t="shared" si="0"/>
        <v>1</v>
      </c>
      <c r="N30" s="18">
        <f t="shared" si="1"/>
        <v>1</v>
      </c>
    </row>
    <row r="31" spans="1:14" x14ac:dyDescent="0.3">
      <c r="A31" s="12">
        <f t="shared" si="2"/>
        <v>23</v>
      </c>
      <c r="B31">
        <v>9357660</v>
      </c>
      <c r="C31" s="13" t="s">
        <v>201</v>
      </c>
      <c r="D31" s="66" t="s">
        <v>23</v>
      </c>
      <c r="E31" s="59"/>
      <c r="F31" s="59"/>
      <c r="G31" s="59"/>
      <c r="H31" s="59"/>
      <c r="I31" s="59"/>
      <c r="J31" s="59"/>
      <c r="K31" s="59"/>
      <c r="L31" s="21">
        <v>1</v>
      </c>
      <c r="M31" s="15">
        <f t="shared" si="0"/>
        <v>1</v>
      </c>
      <c r="N31" s="18">
        <f t="shared" si="1"/>
        <v>1</v>
      </c>
    </row>
    <row r="32" spans="1:14" x14ac:dyDescent="0.3">
      <c r="A32" s="12">
        <f t="shared" si="2"/>
        <v>24</v>
      </c>
      <c r="B32">
        <v>40074913</v>
      </c>
      <c r="C32" s="13" t="s">
        <v>201</v>
      </c>
      <c r="D32" s="59" t="s">
        <v>208</v>
      </c>
      <c r="E32" s="59"/>
      <c r="F32" s="66" t="s">
        <v>23</v>
      </c>
      <c r="G32" s="59"/>
      <c r="H32" s="59"/>
      <c r="I32" s="59"/>
      <c r="J32" s="59"/>
      <c r="K32" s="59"/>
      <c r="L32" s="21">
        <v>1</v>
      </c>
      <c r="M32" s="15">
        <f t="shared" si="0"/>
        <v>1</v>
      </c>
      <c r="N32" s="18">
        <f t="shared" si="1"/>
        <v>1</v>
      </c>
    </row>
    <row r="33" spans="1:14" x14ac:dyDescent="0.3">
      <c r="A33" s="12">
        <f t="shared" si="2"/>
        <v>25</v>
      </c>
      <c r="B33">
        <v>18157357</v>
      </c>
      <c r="C33" s="13" t="s">
        <v>201</v>
      </c>
      <c r="D33" s="59"/>
      <c r="E33" s="59"/>
      <c r="F33" s="59"/>
      <c r="G33" s="59"/>
      <c r="H33" s="59"/>
      <c r="I33" s="59"/>
      <c r="J33" s="59"/>
      <c r="K33" s="59"/>
      <c r="L33" s="21">
        <v>0</v>
      </c>
      <c r="M33" s="15">
        <f t="shared" si="0"/>
        <v>0</v>
      </c>
      <c r="N33" s="18">
        <f t="shared" si="1"/>
        <v>0</v>
      </c>
    </row>
    <row r="34" spans="1:14" x14ac:dyDescent="0.3">
      <c r="A34" s="12">
        <f t="shared" si="2"/>
        <v>26</v>
      </c>
      <c r="B34" s="47"/>
      <c r="C34" s="34"/>
      <c r="D34" s="63"/>
      <c r="E34" s="63"/>
      <c r="F34" s="63"/>
      <c r="G34" s="63"/>
      <c r="H34" s="63"/>
      <c r="I34" s="63"/>
      <c r="J34" s="63"/>
      <c r="K34" s="63"/>
      <c r="L34" s="43"/>
      <c r="M34" s="36"/>
      <c r="N34" s="36"/>
    </row>
    <row r="35" spans="1:14" x14ac:dyDescent="0.3">
      <c r="A35" s="12">
        <f t="shared" si="2"/>
        <v>27</v>
      </c>
      <c r="B35" s="31" t="s">
        <v>354</v>
      </c>
      <c r="C35" s="13" t="s">
        <v>201</v>
      </c>
      <c r="D35" s="59" t="s">
        <v>356</v>
      </c>
      <c r="E35" s="59"/>
      <c r="F35" s="59"/>
      <c r="G35" s="59"/>
      <c r="H35" s="59"/>
      <c r="I35" s="59"/>
      <c r="J35" s="59"/>
      <c r="K35" s="59"/>
      <c r="L35" s="21">
        <v>0</v>
      </c>
      <c r="M35" s="15">
        <f t="shared" si="0"/>
        <v>0</v>
      </c>
      <c r="N35" s="18">
        <f t="shared" si="1"/>
        <v>0</v>
      </c>
    </row>
    <row r="36" spans="1:14" x14ac:dyDescent="0.3">
      <c r="A36" s="12">
        <f t="shared" si="2"/>
        <v>28</v>
      </c>
      <c r="B36" s="43"/>
      <c r="C36" s="34"/>
      <c r="D36" s="63"/>
      <c r="E36" s="63"/>
      <c r="F36" s="63"/>
      <c r="G36" s="63"/>
      <c r="H36" s="63"/>
      <c r="I36" s="63"/>
      <c r="J36" s="63"/>
      <c r="K36" s="63"/>
      <c r="L36" s="43"/>
      <c r="M36" s="36"/>
      <c r="N36" s="36"/>
    </row>
    <row r="37" spans="1:14" x14ac:dyDescent="0.3">
      <c r="A37" s="12">
        <f t="shared" si="2"/>
        <v>29</v>
      </c>
      <c r="B37" s="31" t="s">
        <v>355</v>
      </c>
      <c r="C37" s="13" t="s">
        <v>201</v>
      </c>
      <c r="D37" s="66" t="s">
        <v>31</v>
      </c>
      <c r="E37" s="59"/>
      <c r="F37" s="66" t="s">
        <v>311</v>
      </c>
      <c r="G37" s="59"/>
      <c r="H37" s="59"/>
      <c r="I37" s="59"/>
      <c r="J37" s="59"/>
      <c r="K37" s="59"/>
      <c r="L37" s="21">
        <v>1</v>
      </c>
      <c r="M37" s="15">
        <f t="shared" si="0"/>
        <v>1</v>
      </c>
      <c r="N37" s="18">
        <f t="shared" si="1"/>
        <v>1</v>
      </c>
    </row>
    <row r="38" spans="1:14" x14ac:dyDescent="0.3">
      <c r="A38" s="12">
        <f t="shared" si="2"/>
        <v>30</v>
      </c>
      <c r="B38">
        <v>32657602</v>
      </c>
      <c r="C38" s="13" t="s">
        <v>201</v>
      </c>
      <c r="D38" s="59"/>
      <c r="E38" s="59"/>
      <c r="F38" s="59"/>
      <c r="G38" s="59"/>
      <c r="H38" s="59"/>
      <c r="I38" s="59"/>
      <c r="J38" s="59"/>
      <c r="K38" s="59"/>
      <c r="L38" s="21">
        <v>0</v>
      </c>
      <c r="M38" s="15">
        <f t="shared" si="0"/>
        <v>0</v>
      </c>
      <c r="N38" s="18">
        <f t="shared" si="1"/>
        <v>0</v>
      </c>
    </row>
    <row r="39" spans="1:14" x14ac:dyDescent="0.3">
      <c r="B39" s="10"/>
    </row>
    <row r="40" spans="1:14" x14ac:dyDescent="0.3">
      <c r="B40" s="10"/>
    </row>
    <row r="41" spans="1:14" x14ac:dyDescent="0.3">
      <c r="B41" s="10"/>
    </row>
    <row r="42" spans="1:14" x14ac:dyDescent="0.3">
      <c r="B42" s="10"/>
    </row>
    <row r="43" spans="1:14" x14ac:dyDescent="0.3">
      <c r="B43" s="10"/>
    </row>
    <row r="44" spans="1:14" x14ac:dyDescent="0.3">
      <c r="C44" s="11"/>
      <c r="D44" s="11"/>
      <c r="E44" s="11"/>
      <c r="F44" s="11"/>
      <c r="G44" s="11"/>
      <c r="H44" s="11"/>
      <c r="I44" s="11"/>
      <c r="J44" s="11"/>
      <c r="K44" s="11"/>
    </row>
    <row r="45" spans="1:14" x14ac:dyDescent="0.3">
      <c r="C45" s="11"/>
      <c r="D45" s="11"/>
      <c r="E45" s="11"/>
      <c r="F45" s="11"/>
      <c r="G45" s="11"/>
      <c r="H45" s="11"/>
      <c r="I45" s="11"/>
      <c r="J45" s="11"/>
      <c r="K45" s="11"/>
    </row>
    <row r="46" spans="1:14" x14ac:dyDescent="0.3">
      <c r="C46" s="11"/>
      <c r="D46" s="11"/>
      <c r="E46" s="11"/>
      <c r="F46" s="11"/>
      <c r="G46" s="11"/>
      <c r="H46" s="11"/>
      <c r="I46" s="11"/>
      <c r="J46" s="11"/>
      <c r="K46" s="11"/>
    </row>
  </sheetData>
  <mergeCells count="1">
    <mergeCell ref="A1:N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A9A84-F1A5-415C-A439-A1A1BA1F0920}">
  <dimension ref="A1:N46"/>
  <sheetViews>
    <sheetView zoomScale="70" zoomScaleNormal="70" workbookViewId="0">
      <selection activeCell="D35" sqref="D35"/>
    </sheetView>
  </sheetViews>
  <sheetFormatPr baseColWidth="10" defaultRowHeight="14.4" x14ac:dyDescent="0.3"/>
  <cols>
    <col min="1" max="1" width="12.6640625" style="10" customWidth="1"/>
    <col min="2" max="2" width="11.5546875" style="22"/>
    <col min="3" max="3" width="20.6640625" style="10" customWidth="1"/>
    <col min="4" max="4" width="14.109375" style="10" customWidth="1"/>
    <col min="5" max="5" width="11.88671875" style="10" bestFit="1" customWidth="1"/>
    <col min="6" max="11" width="10.6640625" style="10" customWidth="1"/>
    <col min="12" max="12" width="13.33203125" style="10" bestFit="1" customWidth="1"/>
    <col min="13" max="13" width="13.109375" style="10" bestFit="1" customWidth="1"/>
    <col min="14" max="14" width="12.5546875" style="10" bestFit="1" customWidth="1"/>
    <col min="15" max="16384" width="11.5546875" style="9"/>
  </cols>
  <sheetData>
    <row r="1" spans="1:14" x14ac:dyDescent="0.3">
      <c r="A1" s="52" t="s">
        <v>136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3" spans="1:14" x14ac:dyDescent="0.3">
      <c r="C3" s="13" t="s">
        <v>123</v>
      </c>
      <c r="D3" s="12">
        <v>3</v>
      </c>
      <c r="L3" s="12" t="s">
        <v>106</v>
      </c>
      <c r="M3" s="12" t="s">
        <v>107</v>
      </c>
      <c r="N3" s="12" t="s">
        <v>108</v>
      </c>
    </row>
    <row r="4" spans="1:14" x14ac:dyDescent="0.3">
      <c r="C4" s="13" t="s">
        <v>124</v>
      </c>
      <c r="D4" s="12">
        <v>2</v>
      </c>
      <c r="L4" s="12">
        <f>+SUM(L9:L43)</f>
        <v>6</v>
      </c>
      <c r="M4" s="12">
        <f>+SUM(M9:M43)</f>
        <v>6</v>
      </c>
      <c r="N4" s="18">
        <f>+SUM(N9:N45)</f>
        <v>16</v>
      </c>
    </row>
    <row r="5" spans="1:14" x14ac:dyDescent="0.3">
      <c r="C5" s="13" t="s">
        <v>125</v>
      </c>
      <c r="D5" s="12">
        <v>1</v>
      </c>
      <c r="L5" s="12">
        <f>+COUNT(L9:L43)</f>
        <v>29</v>
      </c>
      <c r="M5" s="12">
        <f>+COUNT(M9:M43)</f>
        <v>29</v>
      </c>
      <c r="N5" s="18">
        <f>COUNT(N9:N18)*D3+COUNT(N19:N28)*D4+COUNT(N29:N38)*D5+COUNT(N39:N45)</f>
        <v>59</v>
      </c>
    </row>
    <row r="6" spans="1:14" x14ac:dyDescent="0.3">
      <c r="L6" s="14">
        <f>+L4/L5</f>
        <v>0.20689655172413793</v>
      </c>
      <c r="M6" s="14">
        <f>+M4/M5</f>
        <v>0.20689655172413793</v>
      </c>
      <c r="N6" s="44">
        <f>+N4/N5</f>
        <v>0.2711864406779661</v>
      </c>
    </row>
    <row r="8" spans="1:14" x14ac:dyDescent="0.3">
      <c r="A8" s="12" t="s">
        <v>150</v>
      </c>
      <c r="B8" s="23" t="s">
        <v>110</v>
      </c>
      <c r="C8" s="13" t="s">
        <v>111</v>
      </c>
      <c r="D8" s="13" t="s">
        <v>112</v>
      </c>
      <c r="E8" s="13" t="s">
        <v>137</v>
      </c>
      <c r="F8" s="13" t="s">
        <v>113</v>
      </c>
      <c r="G8" s="13" t="s">
        <v>138</v>
      </c>
      <c r="H8" s="13" t="s">
        <v>114</v>
      </c>
      <c r="I8" s="13" t="s">
        <v>139</v>
      </c>
      <c r="J8" s="13" t="s">
        <v>115</v>
      </c>
      <c r="K8" s="13" t="s">
        <v>140</v>
      </c>
      <c r="L8" s="21" t="s">
        <v>141</v>
      </c>
      <c r="M8" s="12"/>
      <c r="N8" s="12"/>
    </row>
    <row r="9" spans="1:14" x14ac:dyDescent="0.3">
      <c r="A9" s="12">
        <v>1</v>
      </c>
      <c r="B9" s="23" t="s">
        <v>357</v>
      </c>
      <c r="C9" s="13" t="s">
        <v>198</v>
      </c>
      <c r="D9" s="53" t="s">
        <v>100</v>
      </c>
      <c r="E9" s="20"/>
      <c r="F9" s="13"/>
      <c r="G9" s="13"/>
      <c r="H9" s="13"/>
      <c r="I9" s="13"/>
      <c r="J9" s="13"/>
      <c r="K9" s="13"/>
      <c r="L9" s="21">
        <v>1</v>
      </c>
      <c r="M9" s="15">
        <f t="shared" ref="M9:M38" si="0">+IF(L9="",IF(LEFT(A9,3)="Acc","",1),L9)</f>
        <v>1</v>
      </c>
      <c r="N9" s="16">
        <f t="shared" ref="N9:N38" si="1">+IF(M9="","",IF(M9&gt;0,IF(AND(A9&gt;=1,A9&lt;=10),$D$3,IF(AND(A9&gt;=11,A9&lt;=20),$D$4,IF(AND(A9&gt;=21,A9&lt;=30),$D$5,IF(LEFT(A9,3)="Acc",1,"")))),M9))</f>
        <v>3</v>
      </c>
    </row>
    <row r="10" spans="1:14" x14ac:dyDescent="0.3">
      <c r="A10" s="12">
        <f>+A9+1</f>
        <v>2</v>
      </c>
      <c r="B10" s="31" t="s">
        <v>372</v>
      </c>
      <c r="C10" s="13" t="s">
        <v>198</v>
      </c>
      <c r="D10" s="13" t="s">
        <v>229</v>
      </c>
      <c r="E10" s="20"/>
      <c r="F10" s="13"/>
      <c r="G10" s="13"/>
      <c r="H10" s="13"/>
      <c r="I10" s="13"/>
      <c r="J10" s="13"/>
      <c r="K10" s="13"/>
      <c r="L10" s="21">
        <v>0</v>
      </c>
      <c r="M10" s="15">
        <f t="shared" si="0"/>
        <v>0</v>
      </c>
      <c r="N10" s="16">
        <f>+IF(M10="","",IF(M10&gt;0,IF(AND(A10&gt;=1,A10&lt;=10),$D$3,IF(AND(A10&gt;=11,A10&lt;=20),$D$4,IF(AND(A10&gt;=21,A10&lt;=30),$D$5,IF(LEFT(A10,3)="Acc",1,"")))),M10))</f>
        <v>0</v>
      </c>
    </row>
    <row r="11" spans="1:14" x14ac:dyDescent="0.3">
      <c r="A11" s="12">
        <f t="shared" ref="A11:A38" si="2">+A10+1</f>
        <v>3</v>
      </c>
      <c r="B11" s="31" t="s">
        <v>373</v>
      </c>
      <c r="C11" s="13" t="s">
        <v>198</v>
      </c>
      <c r="D11" s="13"/>
      <c r="E11" s="20"/>
      <c r="F11" s="13"/>
      <c r="G11" s="13"/>
      <c r="H11" s="13"/>
      <c r="I11" s="13"/>
      <c r="J11" s="13"/>
      <c r="K11" s="13"/>
      <c r="L11" s="21">
        <v>0</v>
      </c>
      <c r="M11" s="15">
        <f t="shared" si="0"/>
        <v>0</v>
      </c>
      <c r="N11" s="16">
        <f t="shared" si="1"/>
        <v>0</v>
      </c>
    </row>
    <row r="12" spans="1:14" x14ac:dyDescent="0.3">
      <c r="A12" s="12">
        <f t="shared" si="2"/>
        <v>4</v>
      </c>
      <c r="B12" s="23" t="s">
        <v>358</v>
      </c>
      <c r="C12" s="13" t="s">
        <v>198</v>
      </c>
      <c r="D12" s="13" t="s">
        <v>131</v>
      </c>
      <c r="E12" s="20"/>
      <c r="F12" s="53" t="s">
        <v>13</v>
      </c>
      <c r="G12" s="20"/>
      <c r="H12" s="13"/>
      <c r="I12" s="13"/>
      <c r="J12" s="13"/>
      <c r="K12" s="13"/>
      <c r="L12" s="21">
        <v>1</v>
      </c>
      <c r="M12" s="15">
        <f t="shared" si="0"/>
        <v>1</v>
      </c>
      <c r="N12" s="16">
        <f t="shared" si="1"/>
        <v>3</v>
      </c>
    </row>
    <row r="13" spans="1:14" x14ac:dyDescent="0.3">
      <c r="A13" s="12">
        <f t="shared" si="2"/>
        <v>5</v>
      </c>
      <c r="B13" s="23" t="s">
        <v>359</v>
      </c>
      <c r="C13" s="13" t="s">
        <v>198</v>
      </c>
      <c r="D13" s="13"/>
      <c r="E13" s="20"/>
      <c r="F13" s="13"/>
      <c r="G13" s="13"/>
      <c r="H13" s="13"/>
      <c r="I13" s="13"/>
      <c r="J13" s="13"/>
      <c r="K13" s="13"/>
      <c r="L13" s="21">
        <v>0</v>
      </c>
      <c r="M13" s="15">
        <f t="shared" si="0"/>
        <v>0</v>
      </c>
      <c r="N13" s="16">
        <f t="shared" si="1"/>
        <v>0</v>
      </c>
    </row>
    <row r="14" spans="1:14" x14ac:dyDescent="0.3">
      <c r="A14" s="12">
        <f t="shared" si="2"/>
        <v>6</v>
      </c>
      <c r="B14" s="31" t="s">
        <v>374</v>
      </c>
      <c r="C14" s="13" t="s">
        <v>198</v>
      </c>
      <c r="D14" s="53" t="s">
        <v>378</v>
      </c>
      <c r="E14" s="20"/>
      <c r="F14" s="13"/>
      <c r="G14" s="13"/>
      <c r="H14" s="13"/>
      <c r="I14" s="13"/>
      <c r="J14" s="13"/>
      <c r="K14" s="13"/>
      <c r="L14" s="21">
        <v>1</v>
      </c>
      <c r="M14" s="15">
        <f t="shared" si="0"/>
        <v>1</v>
      </c>
      <c r="N14" s="16">
        <f t="shared" si="1"/>
        <v>3</v>
      </c>
    </row>
    <row r="15" spans="1:14" x14ac:dyDescent="0.3">
      <c r="A15" s="12">
        <f t="shared" si="2"/>
        <v>7</v>
      </c>
      <c r="B15" s="31" t="s">
        <v>375</v>
      </c>
      <c r="C15" s="13" t="s">
        <v>198</v>
      </c>
      <c r="D15" s="13"/>
      <c r="E15" s="20"/>
      <c r="F15" s="13"/>
      <c r="G15" s="13"/>
      <c r="H15" s="13"/>
      <c r="I15" s="13"/>
      <c r="J15" s="13"/>
      <c r="K15" s="13"/>
      <c r="L15" s="21">
        <v>0</v>
      </c>
      <c r="M15" s="15">
        <f t="shared" si="0"/>
        <v>0</v>
      </c>
      <c r="N15" s="16">
        <f t="shared" si="1"/>
        <v>0</v>
      </c>
    </row>
    <row r="16" spans="1:14" x14ac:dyDescent="0.3">
      <c r="A16" s="12">
        <f t="shared" si="2"/>
        <v>8</v>
      </c>
      <c r="B16" s="31" t="s">
        <v>376</v>
      </c>
      <c r="C16" s="13" t="s">
        <v>198</v>
      </c>
      <c r="D16" s="13" t="s">
        <v>120</v>
      </c>
      <c r="E16" s="20"/>
      <c r="F16" s="13"/>
      <c r="G16" s="13"/>
      <c r="H16" s="13"/>
      <c r="I16" s="13"/>
      <c r="J16" s="13"/>
      <c r="K16" s="13"/>
      <c r="L16" s="21">
        <v>0</v>
      </c>
      <c r="M16" s="15">
        <f t="shared" si="0"/>
        <v>0</v>
      </c>
      <c r="N16" s="16">
        <f t="shared" si="1"/>
        <v>0</v>
      </c>
    </row>
    <row r="17" spans="1:14" x14ac:dyDescent="0.3">
      <c r="A17" s="12">
        <f t="shared" si="2"/>
        <v>9</v>
      </c>
      <c r="B17" s="31" t="s">
        <v>377</v>
      </c>
      <c r="C17" s="13" t="s">
        <v>198</v>
      </c>
      <c r="D17" s="53" t="s">
        <v>378</v>
      </c>
      <c r="E17" s="20"/>
      <c r="F17" s="13"/>
      <c r="G17" s="13"/>
      <c r="H17" s="13"/>
      <c r="I17" s="13"/>
      <c r="J17" s="13"/>
      <c r="K17" s="13"/>
      <c r="L17" s="21">
        <v>1</v>
      </c>
      <c r="M17" s="15">
        <f t="shared" si="0"/>
        <v>1</v>
      </c>
      <c r="N17" s="16">
        <f t="shared" si="1"/>
        <v>3</v>
      </c>
    </row>
    <row r="18" spans="1:14" x14ac:dyDescent="0.3">
      <c r="A18" s="12">
        <f t="shared" si="2"/>
        <v>10</v>
      </c>
      <c r="B18" s="23" t="s">
        <v>360</v>
      </c>
      <c r="C18" s="13" t="s">
        <v>198</v>
      </c>
      <c r="D18" s="13"/>
      <c r="E18" s="20"/>
      <c r="F18" s="13"/>
      <c r="G18" s="13"/>
      <c r="H18" s="13"/>
      <c r="I18" s="13"/>
      <c r="J18" s="13"/>
      <c r="K18" s="13"/>
      <c r="L18" s="21">
        <v>0</v>
      </c>
      <c r="M18" s="15">
        <f t="shared" si="0"/>
        <v>0</v>
      </c>
      <c r="N18" s="16">
        <f t="shared" si="1"/>
        <v>0</v>
      </c>
    </row>
    <row r="19" spans="1:14" x14ac:dyDescent="0.3">
      <c r="A19" s="12">
        <f t="shared" si="2"/>
        <v>11</v>
      </c>
      <c r="B19" s="23" t="s">
        <v>361</v>
      </c>
      <c r="C19" s="13" t="s">
        <v>198</v>
      </c>
      <c r="D19" s="13"/>
      <c r="E19" s="20"/>
      <c r="F19" s="13"/>
      <c r="G19" s="13"/>
      <c r="H19" s="13"/>
      <c r="I19" s="13"/>
      <c r="J19" s="13"/>
      <c r="K19" s="13"/>
      <c r="L19" s="21">
        <v>0</v>
      </c>
      <c r="M19" s="15">
        <f t="shared" si="0"/>
        <v>0</v>
      </c>
      <c r="N19" s="17">
        <f t="shared" si="1"/>
        <v>0</v>
      </c>
    </row>
    <row r="20" spans="1:14" x14ac:dyDescent="0.3">
      <c r="A20" s="12">
        <f t="shared" si="2"/>
        <v>12</v>
      </c>
      <c r="B20" s="23">
        <v>80056117</v>
      </c>
      <c r="C20" s="13" t="s">
        <v>198</v>
      </c>
      <c r="D20" s="53" t="s">
        <v>378</v>
      </c>
      <c r="E20" s="20"/>
      <c r="F20" s="13"/>
      <c r="G20" s="13"/>
      <c r="H20" s="13"/>
      <c r="I20" s="13"/>
      <c r="J20" s="13"/>
      <c r="K20" s="13"/>
      <c r="L20" s="21">
        <v>1</v>
      </c>
      <c r="M20" s="15">
        <f t="shared" si="0"/>
        <v>1</v>
      </c>
      <c r="N20" s="17">
        <f t="shared" si="1"/>
        <v>2</v>
      </c>
    </row>
    <row r="21" spans="1:14" x14ac:dyDescent="0.3">
      <c r="A21" s="12">
        <f t="shared" si="2"/>
        <v>13</v>
      </c>
      <c r="B21" s="23" t="s">
        <v>362</v>
      </c>
      <c r="C21" s="13" t="s">
        <v>198</v>
      </c>
      <c r="D21" s="13"/>
      <c r="E21" s="20"/>
      <c r="F21" s="13"/>
      <c r="G21" s="13"/>
      <c r="H21" s="13"/>
      <c r="I21" s="13"/>
      <c r="J21" s="13"/>
      <c r="K21" s="13"/>
      <c r="L21" s="21">
        <v>0</v>
      </c>
      <c r="M21" s="15">
        <f t="shared" si="0"/>
        <v>0</v>
      </c>
      <c r="N21" s="17">
        <f t="shared" si="1"/>
        <v>0</v>
      </c>
    </row>
    <row r="22" spans="1:14" x14ac:dyDescent="0.3">
      <c r="A22" s="12">
        <f t="shared" si="2"/>
        <v>14</v>
      </c>
      <c r="B22" s="23" t="s">
        <v>363</v>
      </c>
      <c r="C22" s="13" t="s">
        <v>198</v>
      </c>
      <c r="D22" s="13" t="s">
        <v>351</v>
      </c>
      <c r="E22" s="20"/>
      <c r="F22" s="13"/>
      <c r="G22" s="13"/>
      <c r="H22" s="13"/>
      <c r="I22" s="13"/>
      <c r="J22" s="13"/>
      <c r="K22" s="13"/>
      <c r="L22" s="21">
        <v>0</v>
      </c>
      <c r="M22" s="15">
        <f t="shared" si="0"/>
        <v>0</v>
      </c>
      <c r="N22" s="17">
        <f t="shared" si="1"/>
        <v>0</v>
      </c>
    </row>
    <row r="23" spans="1:14" x14ac:dyDescent="0.3">
      <c r="A23" s="12">
        <f t="shared" si="2"/>
        <v>15</v>
      </c>
      <c r="B23" s="23" t="s">
        <v>364</v>
      </c>
      <c r="C23" s="13" t="s">
        <v>198</v>
      </c>
      <c r="D23" s="13"/>
      <c r="E23" s="20"/>
      <c r="F23" s="13"/>
      <c r="G23" s="13"/>
      <c r="H23" s="13"/>
      <c r="I23" s="13"/>
      <c r="J23" s="13"/>
      <c r="K23" s="13"/>
      <c r="L23" s="21">
        <v>0</v>
      </c>
      <c r="M23" s="15">
        <f t="shared" si="0"/>
        <v>0</v>
      </c>
      <c r="N23" s="17">
        <f t="shared" si="1"/>
        <v>0</v>
      </c>
    </row>
    <row r="24" spans="1:14" x14ac:dyDescent="0.3">
      <c r="A24" s="12">
        <f t="shared" si="2"/>
        <v>16</v>
      </c>
      <c r="B24" s="23" t="s">
        <v>365</v>
      </c>
      <c r="C24" s="13" t="s">
        <v>198</v>
      </c>
      <c r="D24" s="13"/>
      <c r="E24" s="20"/>
      <c r="F24" s="13"/>
      <c r="G24" s="13"/>
      <c r="H24" s="13"/>
      <c r="I24" s="13"/>
      <c r="J24" s="13"/>
      <c r="K24" s="13"/>
      <c r="L24" s="21">
        <v>0</v>
      </c>
      <c r="M24" s="15">
        <f t="shared" si="0"/>
        <v>0</v>
      </c>
      <c r="N24" s="17">
        <f t="shared" si="1"/>
        <v>0</v>
      </c>
    </row>
    <row r="25" spans="1:14" x14ac:dyDescent="0.3">
      <c r="A25" s="12">
        <f t="shared" si="2"/>
        <v>17</v>
      </c>
      <c r="B25" s="23" t="s">
        <v>366</v>
      </c>
      <c r="C25" s="13" t="s">
        <v>198</v>
      </c>
      <c r="D25" s="53" t="s">
        <v>552</v>
      </c>
      <c r="E25" s="20"/>
      <c r="F25" s="13"/>
      <c r="G25" s="13"/>
      <c r="H25" s="13"/>
      <c r="I25" s="13"/>
      <c r="J25" s="13"/>
      <c r="K25" s="13"/>
      <c r="L25" s="21">
        <v>1</v>
      </c>
      <c r="M25" s="15">
        <f t="shared" si="0"/>
        <v>1</v>
      </c>
      <c r="N25" s="17">
        <f t="shared" si="1"/>
        <v>2</v>
      </c>
    </row>
    <row r="26" spans="1:14" x14ac:dyDescent="0.3">
      <c r="A26" s="12">
        <f t="shared" si="2"/>
        <v>18</v>
      </c>
      <c r="B26" s="23">
        <v>29535812</v>
      </c>
      <c r="C26" s="13" t="s">
        <v>198</v>
      </c>
      <c r="D26" s="13" t="s">
        <v>379</v>
      </c>
      <c r="E26" s="20"/>
      <c r="F26" s="13"/>
      <c r="G26" s="13"/>
      <c r="H26" s="13"/>
      <c r="I26" s="13"/>
      <c r="J26" s="13"/>
      <c r="K26" s="13"/>
      <c r="L26" s="21">
        <v>0</v>
      </c>
      <c r="M26" s="15">
        <f t="shared" si="0"/>
        <v>0</v>
      </c>
      <c r="N26" s="17">
        <f t="shared" si="1"/>
        <v>0</v>
      </c>
    </row>
    <row r="27" spans="1:14" x14ac:dyDescent="0.3">
      <c r="A27" s="12">
        <f t="shared" si="2"/>
        <v>19</v>
      </c>
      <c r="B27" s="23" t="s">
        <v>367</v>
      </c>
      <c r="C27" s="13" t="s">
        <v>198</v>
      </c>
      <c r="D27" s="13"/>
      <c r="E27" s="20"/>
      <c r="F27" s="13"/>
      <c r="G27" s="13"/>
      <c r="H27" s="13"/>
      <c r="I27" s="13"/>
      <c r="J27" s="13"/>
      <c r="K27" s="13"/>
      <c r="L27" s="21">
        <v>0</v>
      </c>
      <c r="M27" s="15">
        <f t="shared" si="0"/>
        <v>0</v>
      </c>
      <c r="N27" s="17">
        <f t="shared" si="1"/>
        <v>0</v>
      </c>
    </row>
    <row r="28" spans="1:14" x14ac:dyDescent="0.3">
      <c r="A28" s="12">
        <f t="shared" si="2"/>
        <v>20</v>
      </c>
      <c r="B28" s="23" t="s">
        <v>368</v>
      </c>
      <c r="C28" s="13" t="s">
        <v>198</v>
      </c>
      <c r="D28" s="13"/>
      <c r="E28" s="20"/>
      <c r="F28" s="13"/>
      <c r="G28" s="13"/>
      <c r="H28" s="13"/>
      <c r="I28" s="13"/>
      <c r="J28" s="13"/>
      <c r="K28" s="13"/>
      <c r="L28" s="21">
        <v>0</v>
      </c>
      <c r="M28" s="15">
        <f t="shared" si="0"/>
        <v>0</v>
      </c>
      <c r="N28" s="17">
        <f t="shared" si="1"/>
        <v>0</v>
      </c>
    </row>
    <row r="29" spans="1:14" x14ac:dyDescent="0.3">
      <c r="A29" s="12">
        <f t="shared" si="2"/>
        <v>21</v>
      </c>
      <c r="B29" s="23">
        <v>10561029</v>
      </c>
      <c r="C29" s="13" t="s">
        <v>198</v>
      </c>
      <c r="D29" s="13"/>
      <c r="E29" s="20"/>
      <c r="F29" s="13"/>
      <c r="G29" s="13"/>
      <c r="H29" s="13"/>
      <c r="I29" s="13"/>
      <c r="J29" s="13"/>
      <c r="K29" s="13"/>
      <c r="L29" s="21">
        <v>0</v>
      </c>
      <c r="M29" s="15">
        <f t="shared" si="0"/>
        <v>0</v>
      </c>
      <c r="N29" s="18">
        <f t="shared" si="1"/>
        <v>0</v>
      </c>
    </row>
    <row r="30" spans="1:14" x14ac:dyDescent="0.3">
      <c r="A30" s="12">
        <f t="shared" si="2"/>
        <v>22</v>
      </c>
      <c r="B30" s="23">
        <v>22093337</v>
      </c>
      <c r="C30" s="13" t="s">
        <v>198</v>
      </c>
      <c r="D30" s="13"/>
      <c r="E30" s="20"/>
      <c r="F30" s="13"/>
      <c r="G30" s="13"/>
      <c r="H30" s="13"/>
      <c r="I30" s="13"/>
      <c r="J30" s="13"/>
      <c r="K30" s="13"/>
      <c r="L30" s="21">
        <v>0</v>
      </c>
      <c r="M30" s="15">
        <f t="shared" si="0"/>
        <v>0</v>
      </c>
      <c r="N30" s="18">
        <f t="shared" si="1"/>
        <v>0</v>
      </c>
    </row>
    <row r="31" spans="1:14" x14ac:dyDescent="0.3">
      <c r="A31" s="12">
        <f t="shared" si="2"/>
        <v>23</v>
      </c>
      <c r="B31" s="23">
        <v>15962311</v>
      </c>
      <c r="C31" s="13" t="s">
        <v>198</v>
      </c>
      <c r="D31" s="13"/>
      <c r="E31" s="20"/>
      <c r="F31" s="13"/>
      <c r="G31" s="13"/>
      <c r="H31" s="13"/>
      <c r="I31" s="13"/>
      <c r="J31" s="13"/>
      <c r="K31" s="13"/>
      <c r="L31" s="21">
        <v>0</v>
      </c>
      <c r="M31" s="15">
        <f t="shared" si="0"/>
        <v>0</v>
      </c>
      <c r="N31" s="18">
        <f t="shared" si="1"/>
        <v>0</v>
      </c>
    </row>
    <row r="32" spans="1:14" x14ac:dyDescent="0.3">
      <c r="A32" s="12">
        <f t="shared" si="2"/>
        <v>24</v>
      </c>
      <c r="B32" s="43"/>
      <c r="C32" s="34"/>
      <c r="D32" s="34"/>
      <c r="E32" s="46"/>
      <c r="F32" s="34"/>
      <c r="G32" s="34"/>
      <c r="H32" s="34"/>
      <c r="I32" s="34"/>
      <c r="J32" s="34"/>
      <c r="K32" s="34"/>
      <c r="L32" s="35"/>
      <c r="M32" s="36"/>
      <c r="N32" s="36"/>
    </row>
    <row r="33" spans="1:14" x14ac:dyDescent="0.3">
      <c r="A33" s="12">
        <f t="shared" si="2"/>
        <v>25</v>
      </c>
      <c r="B33" s="23" t="s">
        <v>369</v>
      </c>
      <c r="C33" s="13" t="s">
        <v>198</v>
      </c>
      <c r="D33" s="13"/>
      <c r="E33" s="20"/>
      <c r="F33" s="13"/>
      <c r="G33" s="13"/>
      <c r="H33" s="13"/>
      <c r="I33" s="13"/>
      <c r="J33" s="13"/>
      <c r="K33" s="13"/>
      <c r="L33" s="21">
        <v>0</v>
      </c>
      <c r="M33" s="15">
        <f t="shared" si="0"/>
        <v>0</v>
      </c>
      <c r="N33" s="18">
        <f t="shared" si="1"/>
        <v>0</v>
      </c>
    </row>
    <row r="34" spans="1:14" x14ac:dyDescent="0.3">
      <c r="A34" s="12">
        <f t="shared" si="2"/>
        <v>26</v>
      </c>
      <c r="B34" s="23">
        <v>10796069</v>
      </c>
      <c r="C34" s="13" t="s">
        <v>198</v>
      </c>
      <c r="D34" s="13"/>
      <c r="E34" s="20"/>
      <c r="F34" s="13"/>
      <c r="G34" s="13"/>
      <c r="H34" s="13"/>
      <c r="I34" s="13"/>
      <c r="J34" s="13"/>
      <c r="K34" s="13"/>
      <c r="L34" s="21">
        <v>0</v>
      </c>
      <c r="M34" s="15">
        <f t="shared" si="0"/>
        <v>0</v>
      </c>
      <c r="N34" s="18">
        <f t="shared" si="1"/>
        <v>0</v>
      </c>
    </row>
    <row r="35" spans="1:14" x14ac:dyDescent="0.3">
      <c r="A35" s="12">
        <f t="shared" si="2"/>
        <v>27</v>
      </c>
      <c r="B35" s="23">
        <v>15627432</v>
      </c>
      <c r="C35" s="13" t="s">
        <v>198</v>
      </c>
      <c r="D35" s="13" t="s">
        <v>380</v>
      </c>
      <c r="E35" s="20"/>
      <c r="F35" s="13" t="s">
        <v>381</v>
      </c>
      <c r="G35" s="20"/>
      <c r="H35" s="13"/>
      <c r="I35" s="13"/>
      <c r="J35" s="13"/>
      <c r="K35" s="13"/>
      <c r="L35" s="21">
        <v>0</v>
      </c>
      <c r="M35" s="15">
        <f t="shared" si="0"/>
        <v>0</v>
      </c>
      <c r="N35" s="18">
        <f t="shared" si="1"/>
        <v>0</v>
      </c>
    </row>
    <row r="36" spans="1:14" x14ac:dyDescent="0.3">
      <c r="A36" s="12">
        <f t="shared" si="2"/>
        <v>28</v>
      </c>
      <c r="B36" s="23">
        <v>10036631</v>
      </c>
      <c r="C36" s="13" t="s">
        <v>198</v>
      </c>
      <c r="D36" s="13"/>
      <c r="E36" s="20"/>
      <c r="F36" s="13"/>
      <c r="G36" s="13"/>
      <c r="H36" s="13"/>
      <c r="I36" s="13"/>
      <c r="J36" s="13"/>
      <c r="K36" s="13"/>
      <c r="L36" s="21">
        <v>0</v>
      </c>
      <c r="M36" s="15">
        <f t="shared" si="0"/>
        <v>0</v>
      </c>
      <c r="N36" s="18">
        <f t="shared" si="1"/>
        <v>0</v>
      </c>
    </row>
    <row r="37" spans="1:14" x14ac:dyDescent="0.3">
      <c r="A37" s="12">
        <f t="shared" si="2"/>
        <v>29</v>
      </c>
      <c r="B37" s="23" t="s">
        <v>370</v>
      </c>
      <c r="C37" s="13" t="s">
        <v>198</v>
      </c>
      <c r="D37" s="13" t="s">
        <v>382</v>
      </c>
      <c r="E37" s="20"/>
      <c r="F37" s="13"/>
      <c r="G37" s="13"/>
      <c r="H37" s="13"/>
      <c r="I37" s="13"/>
      <c r="J37" s="13"/>
      <c r="K37" s="13"/>
      <c r="L37" s="21">
        <v>0</v>
      </c>
      <c r="M37" s="15">
        <f t="shared" si="0"/>
        <v>0</v>
      </c>
      <c r="N37" s="18">
        <f t="shared" si="1"/>
        <v>0</v>
      </c>
    </row>
    <row r="38" spans="1:14" x14ac:dyDescent="0.3">
      <c r="A38" s="12">
        <f t="shared" si="2"/>
        <v>30</v>
      </c>
      <c r="B38" s="23" t="s">
        <v>371</v>
      </c>
      <c r="C38" s="13" t="s">
        <v>198</v>
      </c>
      <c r="D38" s="13"/>
      <c r="E38" s="20"/>
      <c r="F38" s="13"/>
      <c r="G38" s="13"/>
      <c r="H38" s="13"/>
      <c r="I38" s="13"/>
      <c r="J38" s="13"/>
      <c r="K38" s="13"/>
      <c r="L38" s="21">
        <v>0</v>
      </c>
      <c r="M38" s="15">
        <f t="shared" si="0"/>
        <v>0</v>
      </c>
      <c r="N38" s="18">
        <f t="shared" si="1"/>
        <v>0</v>
      </c>
    </row>
    <row r="39" spans="1:14" x14ac:dyDescent="0.3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1:14" x14ac:dyDescent="0.3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 x14ac:dyDescent="0.3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 x14ac:dyDescent="0.3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x14ac:dyDescent="0.3">
      <c r="C44" s="11"/>
      <c r="D44" s="11"/>
      <c r="E44" s="11"/>
      <c r="F44" s="11"/>
      <c r="G44" s="11"/>
      <c r="H44" s="11"/>
      <c r="I44" s="11"/>
      <c r="J44" s="11"/>
      <c r="K44" s="11"/>
    </row>
    <row r="45" spans="1:14" x14ac:dyDescent="0.3">
      <c r="C45" s="11"/>
      <c r="D45" s="11"/>
      <c r="E45" s="11"/>
      <c r="F45" s="11"/>
      <c r="G45" s="11"/>
      <c r="H45" s="11"/>
      <c r="I45" s="11"/>
      <c r="J45" s="11"/>
      <c r="K45" s="11"/>
    </row>
    <row r="46" spans="1:14" x14ac:dyDescent="0.3">
      <c r="C46" s="11"/>
      <c r="D46" s="11"/>
      <c r="E46" s="11"/>
      <c r="F46" s="11"/>
      <c r="G46" s="11"/>
      <c r="H46" s="11"/>
      <c r="I46" s="11"/>
      <c r="J46" s="11"/>
      <c r="K46" s="11"/>
    </row>
  </sheetData>
  <mergeCells count="1">
    <mergeCell ref="A1:N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B9479-5019-41C7-8134-895BB7BFE78F}">
  <dimension ref="A1:N46"/>
  <sheetViews>
    <sheetView zoomScale="70" zoomScaleNormal="70" workbookViewId="0">
      <selection activeCell="D29" sqref="D29"/>
    </sheetView>
  </sheetViews>
  <sheetFormatPr baseColWidth="10" defaultRowHeight="14.4" x14ac:dyDescent="0.3"/>
  <cols>
    <col min="1" max="1" width="12.6640625" style="10" customWidth="1"/>
    <col min="2" max="2" width="11.5546875" style="22"/>
    <col min="3" max="3" width="20.6640625" style="10" customWidth="1"/>
    <col min="4" max="4" width="14.109375" style="10" customWidth="1"/>
    <col min="5" max="5" width="11.88671875" style="10" customWidth="1"/>
    <col min="6" max="9" width="10.6640625" style="10" customWidth="1"/>
    <col min="10" max="10" width="8.33203125" style="10" bestFit="1" customWidth="1"/>
    <col min="11" max="11" width="10.6640625" style="10" customWidth="1"/>
    <col min="12" max="12" width="13.33203125" style="10" bestFit="1" customWidth="1"/>
    <col min="13" max="13" width="13.109375" style="10" bestFit="1" customWidth="1"/>
    <col min="14" max="14" width="12.5546875" style="10" bestFit="1" customWidth="1"/>
    <col min="15" max="16384" width="11.5546875" style="9"/>
  </cols>
  <sheetData>
    <row r="1" spans="1:14" x14ac:dyDescent="0.3">
      <c r="A1" s="52" t="s">
        <v>136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3" spans="1:14" x14ac:dyDescent="0.3">
      <c r="C3" s="13" t="s">
        <v>123</v>
      </c>
      <c r="D3" s="12">
        <v>3</v>
      </c>
      <c r="L3" s="12" t="s">
        <v>106</v>
      </c>
      <c r="M3" s="12" t="s">
        <v>107</v>
      </c>
      <c r="N3" s="12" t="s">
        <v>108</v>
      </c>
    </row>
    <row r="4" spans="1:14" x14ac:dyDescent="0.3">
      <c r="C4" s="13" t="s">
        <v>124</v>
      </c>
      <c r="D4" s="12">
        <v>2</v>
      </c>
      <c r="L4" s="12">
        <f>+SUM(L9:L43)</f>
        <v>3</v>
      </c>
      <c r="M4" s="12">
        <f>+SUM(M9:M43)</f>
        <v>3</v>
      </c>
      <c r="N4" s="18">
        <f>+SUM(N9:N45)</f>
        <v>7</v>
      </c>
    </row>
    <row r="5" spans="1:14" x14ac:dyDescent="0.3">
      <c r="C5" s="13" t="s">
        <v>125</v>
      </c>
      <c r="D5" s="12">
        <v>1</v>
      </c>
      <c r="L5" s="12">
        <f>+COUNT(L9:L43)</f>
        <v>24</v>
      </c>
      <c r="M5" s="12">
        <f>+COUNT(M9:M43)</f>
        <v>24</v>
      </c>
      <c r="N5" s="18">
        <f>COUNT(N9:N18)*D3+COUNT(N19:N28)*D4+COUNT(N29:N38)*D5+COUNT(N39:N45)</f>
        <v>48</v>
      </c>
    </row>
    <row r="6" spans="1:14" x14ac:dyDescent="0.3">
      <c r="L6" s="14">
        <f>+L4/L5</f>
        <v>0.125</v>
      </c>
      <c r="M6" s="14">
        <f>+M4/M5</f>
        <v>0.125</v>
      </c>
      <c r="N6" s="44">
        <f>+N4/N5</f>
        <v>0.14583333333333334</v>
      </c>
    </row>
    <row r="8" spans="1:14" x14ac:dyDescent="0.3">
      <c r="A8" s="12" t="s">
        <v>150</v>
      </c>
      <c r="B8" s="23" t="s">
        <v>110</v>
      </c>
      <c r="C8" s="13" t="s">
        <v>111</v>
      </c>
      <c r="D8" s="13" t="s">
        <v>112</v>
      </c>
      <c r="E8" s="13" t="s">
        <v>137</v>
      </c>
      <c r="F8" s="13" t="s">
        <v>113</v>
      </c>
      <c r="G8" s="13" t="s">
        <v>138</v>
      </c>
      <c r="H8" s="13" t="s">
        <v>114</v>
      </c>
      <c r="I8" s="13" t="s">
        <v>139</v>
      </c>
      <c r="J8" s="13" t="s">
        <v>115</v>
      </c>
      <c r="K8" s="13" t="s">
        <v>140</v>
      </c>
      <c r="L8" s="21" t="s">
        <v>141</v>
      </c>
      <c r="M8" s="12"/>
      <c r="N8" s="12"/>
    </row>
    <row r="9" spans="1:14" ht="14.4" customHeight="1" x14ac:dyDescent="0.3">
      <c r="A9" s="12">
        <v>1</v>
      </c>
      <c r="B9" s="23">
        <v>16484970</v>
      </c>
      <c r="C9" s="13" t="s">
        <v>66</v>
      </c>
      <c r="D9" s="53" t="s">
        <v>325</v>
      </c>
      <c r="E9" s="20"/>
      <c r="F9" s="53" t="s">
        <v>13</v>
      </c>
      <c r="G9" s="13"/>
      <c r="H9" s="13"/>
      <c r="I9" s="13"/>
      <c r="J9" s="13"/>
      <c r="K9" s="13"/>
      <c r="L9" s="21">
        <v>1</v>
      </c>
      <c r="M9" s="15">
        <f t="shared" ref="M9:M37" si="0">+IF(L9="",IF(LEFT(A9,3)="Acc","",1),L9)</f>
        <v>1</v>
      </c>
      <c r="N9" s="16">
        <f t="shared" ref="N9:N37" si="1">+IF(M9="","",IF(M9&gt;0,IF(AND(A9&gt;=1,A9&lt;=10),$D$3,IF(AND(A9&gt;=11,A9&lt;=20),$D$4,IF(AND(A9&gt;=21,A9&lt;=30),$D$5,IF(LEFT(A9,3)="Acc",1,"")))),M9))</f>
        <v>3</v>
      </c>
    </row>
    <row r="10" spans="1:14" x14ac:dyDescent="0.3">
      <c r="A10" s="12">
        <f>+A9+1</f>
        <v>2</v>
      </c>
      <c r="B10" s="23" t="s">
        <v>383</v>
      </c>
      <c r="C10" s="13" t="s">
        <v>66</v>
      </c>
      <c r="D10" s="13"/>
      <c r="E10" s="20"/>
      <c r="F10" s="13"/>
      <c r="G10" s="13"/>
      <c r="H10" s="13"/>
      <c r="I10" s="13"/>
      <c r="J10" s="13"/>
      <c r="K10" s="13"/>
      <c r="L10" s="21">
        <v>0</v>
      </c>
      <c r="M10" s="15">
        <f t="shared" si="0"/>
        <v>0</v>
      </c>
      <c r="N10" s="16">
        <f>+IF(M10="","",IF(M10&gt;0,IF(AND(A10&gt;=1,A10&lt;=10),$D$3,IF(AND(A10&gt;=11,A10&lt;=20),$D$4,IF(AND(A10&gt;=21,A10&lt;=30),$D$5,IF(LEFT(A10,3)="Acc",1,"")))),M10))</f>
        <v>0</v>
      </c>
    </row>
    <row r="11" spans="1:14" ht="14.4" customHeight="1" x14ac:dyDescent="0.3">
      <c r="A11" s="12">
        <f t="shared" ref="A11:A38" si="2">+A10+1</f>
        <v>3</v>
      </c>
      <c r="B11" s="23" t="s">
        <v>384</v>
      </c>
      <c r="C11" s="13" t="s">
        <v>66</v>
      </c>
      <c r="D11" s="13" t="s">
        <v>406</v>
      </c>
      <c r="E11" s="20"/>
      <c r="F11" s="13"/>
      <c r="G11" s="13"/>
      <c r="H11" s="13"/>
      <c r="I11" s="13"/>
      <c r="J11" s="13"/>
      <c r="K11" s="13"/>
      <c r="L11" s="21">
        <v>0</v>
      </c>
      <c r="M11" s="15">
        <f t="shared" si="0"/>
        <v>0</v>
      </c>
      <c r="N11" s="16">
        <f t="shared" si="1"/>
        <v>0</v>
      </c>
    </row>
    <row r="12" spans="1:14" ht="14.4" customHeight="1" x14ac:dyDescent="0.3">
      <c r="A12" s="12">
        <f t="shared" si="2"/>
        <v>4</v>
      </c>
      <c r="B12" s="23" t="s">
        <v>385</v>
      </c>
      <c r="C12" s="13" t="s">
        <v>66</v>
      </c>
      <c r="D12" s="13"/>
      <c r="E12" s="20"/>
      <c r="F12" s="13"/>
      <c r="G12" s="20"/>
      <c r="H12" s="13"/>
      <c r="I12" s="20"/>
      <c r="J12" s="13"/>
      <c r="K12" s="13"/>
      <c r="L12" s="21">
        <v>0</v>
      </c>
      <c r="M12" s="15">
        <f t="shared" si="0"/>
        <v>0</v>
      </c>
      <c r="N12" s="16">
        <f t="shared" si="1"/>
        <v>0</v>
      </c>
    </row>
    <row r="13" spans="1:14" x14ac:dyDescent="0.3">
      <c r="A13" s="12">
        <f t="shared" si="2"/>
        <v>5</v>
      </c>
      <c r="B13" s="23" t="s">
        <v>386</v>
      </c>
      <c r="C13" s="13" t="s">
        <v>66</v>
      </c>
      <c r="D13" s="13"/>
      <c r="E13" s="20"/>
      <c r="F13" s="13"/>
      <c r="G13" s="13"/>
      <c r="H13" s="13"/>
      <c r="I13" s="13"/>
      <c r="J13" s="13"/>
      <c r="K13" s="13"/>
      <c r="L13" s="21">
        <v>0</v>
      </c>
      <c r="M13" s="15">
        <f t="shared" si="0"/>
        <v>0</v>
      </c>
      <c r="N13" s="16">
        <f t="shared" si="1"/>
        <v>0</v>
      </c>
    </row>
    <row r="14" spans="1:14" x14ac:dyDescent="0.3">
      <c r="A14" s="12">
        <f t="shared" si="2"/>
        <v>6</v>
      </c>
      <c r="B14" s="23" t="s">
        <v>387</v>
      </c>
      <c r="C14" s="13" t="s">
        <v>66</v>
      </c>
      <c r="D14" s="13"/>
      <c r="E14" s="20"/>
      <c r="F14" s="13"/>
      <c r="G14" s="13"/>
      <c r="H14" s="13"/>
      <c r="I14" s="13"/>
      <c r="J14" s="13"/>
      <c r="K14" s="13"/>
      <c r="L14" s="21">
        <v>0</v>
      </c>
      <c r="M14" s="15">
        <f t="shared" si="0"/>
        <v>0</v>
      </c>
      <c r="N14" s="16">
        <f t="shared" si="1"/>
        <v>0</v>
      </c>
    </row>
    <row r="15" spans="1:14" x14ac:dyDescent="0.3">
      <c r="A15" s="12">
        <f t="shared" si="2"/>
        <v>7</v>
      </c>
      <c r="B15" s="43"/>
      <c r="C15" s="34"/>
      <c r="D15" s="34"/>
      <c r="E15" s="46"/>
      <c r="F15" s="34"/>
      <c r="G15" s="34"/>
      <c r="H15" s="34"/>
      <c r="I15" s="34"/>
      <c r="J15" s="34"/>
      <c r="K15" s="34"/>
      <c r="L15" s="34"/>
      <c r="M15" s="36"/>
      <c r="N15" s="36"/>
    </row>
    <row r="16" spans="1:14" x14ac:dyDescent="0.3">
      <c r="A16" s="12">
        <f t="shared" si="2"/>
        <v>8</v>
      </c>
      <c r="B16" s="23" t="s">
        <v>388</v>
      </c>
      <c r="C16" s="13" t="s">
        <v>66</v>
      </c>
      <c r="D16" s="13"/>
      <c r="E16" s="20"/>
      <c r="F16" s="13"/>
      <c r="G16" s="13"/>
      <c r="H16" s="13"/>
      <c r="I16" s="13"/>
      <c r="J16" s="13"/>
      <c r="K16" s="13"/>
      <c r="L16" s="21">
        <v>0</v>
      </c>
      <c r="M16" s="15">
        <f t="shared" si="0"/>
        <v>0</v>
      </c>
      <c r="N16" s="16">
        <f t="shared" si="1"/>
        <v>0</v>
      </c>
    </row>
    <row r="17" spans="1:14" x14ac:dyDescent="0.3">
      <c r="A17" s="12">
        <f t="shared" si="2"/>
        <v>9</v>
      </c>
      <c r="B17" s="23" t="s">
        <v>389</v>
      </c>
      <c r="C17" s="13" t="s">
        <v>66</v>
      </c>
      <c r="D17" s="53" t="s">
        <v>340</v>
      </c>
      <c r="E17" s="20"/>
      <c r="F17" s="13"/>
      <c r="G17" s="13"/>
      <c r="H17" s="13"/>
      <c r="I17" s="13"/>
      <c r="J17" s="13"/>
      <c r="K17" s="13"/>
      <c r="L17" s="21">
        <v>1</v>
      </c>
      <c r="M17" s="15">
        <f t="shared" si="0"/>
        <v>1</v>
      </c>
      <c r="N17" s="16">
        <f t="shared" si="1"/>
        <v>3</v>
      </c>
    </row>
    <row r="18" spans="1:14" ht="14.4" customHeight="1" x14ac:dyDescent="0.3">
      <c r="A18" s="12">
        <f t="shared" si="2"/>
        <v>10</v>
      </c>
      <c r="B18" s="43"/>
      <c r="C18" s="34"/>
      <c r="D18" s="34"/>
      <c r="E18" s="46"/>
      <c r="F18" s="34"/>
      <c r="G18" s="34"/>
      <c r="H18" s="34"/>
      <c r="I18" s="34"/>
      <c r="J18" s="34"/>
      <c r="K18" s="34"/>
      <c r="L18" s="34"/>
      <c r="M18" s="36"/>
      <c r="N18" s="36"/>
    </row>
    <row r="19" spans="1:14" ht="14.4" customHeight="1" x14ac:dyDescent="0.3">
      <c r="A19" s="12">
        <f t="shared" si="2"/>
        <v>11</v>
      </c>
      <c r="B19" s="23" t="s">
        <v>390</v>
      </c>
      <c r="C19" s="13" t="s">
        <v>66</v>
      </c>
      <c r="D19" s="13"/>
      <c r="E19" s="20"/>
      <c r="F19" s="13"/>
      <c r="G19" s="13"/>
      <c r="H19" s="13"/>
      <c r="I19" s="13"/>
      <c r="J19" s="13"/>
      <c r="K19" s="13"/>
      <c r="L19" s="21">
        <v>0</v>
      </c>
      <c r="M19" s="15">
        <f t="shared" si="0"/>
        <v>0</v>
      </c>
      <c r="N19" s="17">
        <f t="shared" si="1"/>
        <v>0</v>
      </c>
    </row>
    <row r="20" spans="1:14" ht="14.4" customHeight="1" x14ac:dyDescent="0.3">
      <c r="A20" s="12">
        <f t="shared" si="2"/>
        <v>12</v>
      </c>
      <c r="B20" s="23" t="s">
        <v>391</v>
      </c>
      <c r="C20" s="13" t="s">
        <v>66</v>
      </c>
      <c r="D20" s="13"/>
      <c r="E20" s="20"/>
      <c r="F20" s="13"/>
      <c r="G20" s="13"/>
      <c r="H20" s="13"/>
      <c r="I20" s="13"/>
      <c r="J20" s="13"/>
      <c r="K20" s="13"/>
      <c r="L20" s="21">
        <v>0</v>
      </c>
      <c r="M20" s="15">
        <f t="shared" si="0"/>
        <v>0</v>
      </c>
      <c r="N20" s="17">
        <f t="shared" si="1"/>
        <v>0</v>
      </c>
    </row>
    <row r="21" spans="1:14" ht="14.4" customHeight="1" x14ac:dyDescent="0.3">
      <c r="A21" s="12">
        <f t="shared" si="2"/>
        <v>13</v>
      </c>
      <c r="B21" s="23" t="s">
        <v>392</v>
      </c>
      <c r="C21" s="13" t="s">
        <v>66</v>
      </c>
      <c r="D21" s="13" t="s">
        <v>406</v>
      </c>
      <c r="E21" s="20"/>
      <c r="F21" s="13"/>
      <c r="G21" s="13"/>
      <c r="H21" s="13"/>
      <c r="I21" s="13"/>
      <c r="J21" s="13"/>
      <c r="K21" s="13"/>
      <c r="L21" s="21">
        <v>0</v>
      </c>
      <c r="M21" s="15">
        <f t="shared" si="0"/>
        <v>0</v>
      </c>
      <c r="N21" s="17">
        <f t="shared" si="1"/>
        <v>0</v>
      </c>
    </row>
    <row r="22" spans="1:14" x14ac:dyDescent="0.3">
      <c r="A22" s="12">
        <f t="shared" si="2"/>
        <v>14</v>
      </c>
      <c r="B22" s="43"/>
      <c r="C22" s="34"/>
      <c r="D22" s="34"/>
      <c r="E22" s="46"/>
      <c r="F22" s="34"/>
      <c r="G22" s="34"/>
      <c r="H22" s="34"/>
      <c r="I22" s="34"/>
      <c r="J22" s="34"/>
      <c r="K22" s="34"/>
      <c r="L22" s="34"/>
      <c r="M22" s="36"/>
      <c r="N22" s="36"/>
    </row>
    <row r="23" spans="1:14" x14ac:dyDescent="0.3">
      <c r="A23" s="12">
        <f t="shared" si="2"/>
        <v>15</v>
      </c>
      <c r="B23" s="23" t="s">
        <v>393</v>
      </c>
      <c r="C23" s="13" t="s">
        <v>66</v>
      </c>
      <c r="D23" s="13"/>
      <c r="E23" s="20"/>
      <c r="F23" s="13"/>
      <c r="G23" s="13"/>
      <c r="H23" s="13"/>
      <c r="I23" s="13"/>
      <c r="J23" s="13"/>
      <c r="K23" s="13"/>
      <c r="L23" s="21">
        <v>0</v>
      </c>
      <c r="M23" s="15">
        <f t="shared" si="0"/>
        <v>0</v>
      </c>
      <c r="N23" s="17">
        <f t="shared" si="1"/>
        <v>0</v>
      </c>
    </row>
    <row r="24" spans="1:14" ht="14.4" customHeight="1" x14ac:dyDescent="0.3">
      <c r="A24" s="12">
        <f t="shared" si="2"/>
        <v>16</v>
      </c>
      <c r="B24" s="23" t="s">
        <v>394</v>
      </c>
      <c r="C24" s="13" t="s">
        <v>66</v>
      </c>
      <c r="D24" s="13"/>
      <c r="E24" s="20"/>
      <c r="F24" s="13"/>
      <c r="G24" s="13"/>
      <c r="H24" s="13"/>
      <c r="I24" s="13"/>
      <c r="J24" s="13"/>
      <c r="K24" s="13"/>
      <c r="L24" s="21">
        <v>0</v>
      </c>
      <c r="M24" s="15">
        <f t="shared" si="0"/>
        <v>0</v>
      </c>
      <c r="N24" s="17">
        <f t="shared" si="1"/>
        <v>0</v>
      </c>
    </row>
    <row r="25" spans="1:14" ht="14.4" customHeight="1" x14ac:dyDescent="0.3">
      <c r="A25" s="12">
        <f t="shared" si="2"/>
        <v>17</v>
      </c>
      <c r="B25" s="23" t="s">
        <v>395</v>
      </c>
      <c r="C25" s="13" t="s">
        <v>66</v>
      </c>
      <c r="D25" s="13" t="s">
        <v>406</v>
      </c>
      <c r="E25" s="20"/>
      <c r="F25" s="13"/>
      <c r="G25" s="13"/>
      <c r="H25" s="13"/>
      <c r="I25" s="13"/>
      <c r="J25" s="13"/>
      <c r="K25" s="13"/>
      <c r="L25" s="21">
        <v>0</v>
      </c>
      <c r="M25" s="15">
        <f t="shared" si="0"/>
        <v>0</v>
      </c>
      <c r="N25" s="17">
        <f t="shared" si="1"/>
        <v>0</v>
      </c>
    </row>
    <row r="26" spans="1:14" ht="14.4" customHeight="1" x14ac:dyDescent="0.3">
      <c r="A26" s="12">
        <f t="shared" si="2"/>
        <v>18</v>
      </c>
      <c r="B26" s="23" t="s">
        <v>396</v>
      </c>
      <c r="C26" s="13" t="s">
        <v>66</v>
      </c>
      <c r="D26" s="13"/>
      <c r="E26" s="20"/>
      <c r="F26" s="13"/>
      <c r="G26" s="13"/>
      <c r="H26" s="13"/>
      <c r="I26" s="13"/>
      <c r="J26" s="13"/>
      <c r="K26" s="13"/>
      <c r="L26" s="21">
        <v>0</v>
      </c>
      <c r="M26" s="15">
        <f t="shared" si="0"/>
        <v>0</v>
      </c>
      <c r="N26" s="17">
        <f t="shared" si="1"/>
        <v>0</v>
      </c>
    </row>
    <row r="27" spans="1:14" x14ac:dyDescent="0.3">
      <c r="A27" s="12">
        <f t="shared" si="2"/>
        <v>19</v>
      </c>
      <c r="B27" s="23" t="s">
        <v>397</v>
      </c>
      <c r="C27" s="13" t="s">
        <v>66</v>
      </c>
      <c r="D27" s="13" t="s">
        <v>407</v>
      </c>
      <c r="E27" s="20"/>
      <c r="F27" s="13" t="s">
        <v>408</v>
      </c>
      <c r="G27" s="13"/>
      <c r="H27" s="13"/>
      <c r="I27" s="13"/>
      <c r="J27" s="13"/>
      <c r="K27" s="13"/>
      <c r="L27" s="21">
        <v>0</v>
      </c>
      <c r="M27" s="15">
        <f t="shared" si="0"/>
        <v>0</v>
      </c>
      <c r="N27" s="17">
        <f t="shared" si="1"/>
        <v>0</v>
      </c>
    </row>
    <row r="28" spans="1:14" ht="14.4" customHeight="1" x14ac:dyDescent="0.3">
      <c r="A28" s="12">
        <f t="shared" si="2"/>
        <v>20</v>
      </c>
      <c r="B28" s="43"/>
      <c r="C28" s="34"/>
      <c r="D28" s="34"/>
      <c r="E28" s="46"/>
      <c r="F28" s="34"/>
      <c r="G28" s="34"/>
      <c r="H28" s="34"/>
      <c r="I28" s="34"/>
      <c r="J28" s="34"/>
      <c r="K28" s="34"/>
      <c r="L28" s="34"/>
      <c r="M28" s="36"/>
      <c r="N28" s="36"/>
    </row>
    <row r="29" spans="1:14" ht="14.4" customHeight="1" x14ac:dyDescent="0.3">
      <c r="A29" s="12">
        <f t="shared" si="2"/>
        <v>21</v>
      </c>
      <c r="B29" s="23" t="s">
        <v>398</v>
      </c>
      <c r="C29" s="13" t="s">
        <v>66</v>
      </c>
      <c r="D29" s="53" t="s">
        <v>11</v>
      </c>
      <c r="E29" s="20"/>
      <c r="F29" s="13"/>
      <c r="G29" s="13"/>
      <c r="H29" s="13"/>
      <c r="I29" s="13"/>
      <c r="J29" s="13"/>
      <c r="K29" s="13"/>
      <c r="L29" s="21">
        <v>1</v>
      </c>
      <c r="M29" s="15">
        <f t="shared" si="0"/>
        <v>1</v>
      </c>
      <c r="N29" s="18">
        <f t="shared" si="1"/>
        <v>1</v>
      </c>
    </row>
    <row r="30" spans="1:14" ht="14.4" customHeight="1" x14ac:dyDescent="0.3">
      <c r="A30" s="12">
        <f t="shared" si="2"/>
        <v>22</v>
      </c>
      <c r="B30" s="43"/>
      <c r="C30" s="34"/>
      <c r="D30" s="34"/>
      <c r="E30" s="46"/>
      <c r="F30" s="34"/>
      <c r="G30" s="34"/>
      <c r="H30" s="34"/>
      <c r="I30" s="34"/>
      <c r="J30" s="34"/>
      <c r="K30" s="34"/>
      <c r="L30" s="34"/>
      <c r="M30" s="36"/>
      <c r="N30" s="36"/>
    </row>
    <row r="31" spans="1:14" ht="14.4" customHeight="1" x14ac:dyDescent="0.3">
      <c r="A31" s="12">
        <f t="shared" si="2"/>
        <v>23</v>
      </c>
      <c r="B31" s="37" t="s">
        <v>399</v>
      </c>
      <c r="C31" s="13" t="s">
        <v>66</v>
      </c>
      <c r="D31" s="13"/>
      <c r="E31" s="20"/>
      <c r="F31" s="13"/>
      <c r="G31" s="13"/>
      <c r="H31" s="13"/>
      <c r="I31" s="13"/>
      <c r="J31" s="13"/>
      <c r="K31" s="13"/>
      <c r="L31" s="21">
        <v>0</v>
      </c>
      <c r="M31" s="15">
        <f t="shared" si="0"/>
        <v>0</v>
      </c>
      <c r="N31" s="18">
        <f t="shared" si="1"/>
        <v>0</v>
      </c>
    </row>
    <row r="32" spans="1:14" ht="14.4" customHeight="1" x14ac:dyDescent="0.3">
      <c r="A32" s="12">
        <f t="shared" si="2"/>
        <v>24</v>
      </c>
      <c r="B32" s="23" t="s">
        <v>400</v>
      </c>
      <c r="C32" s="13" t="s">
        <v>66</v>
      </c>
      <c r="D32" s="13"/>
      <c r="E32" s="20"/>
      <c r="F32" s="13"/>
      <c r="G32" s="13"/>
      <c r="H32" s="13"/>
      <c r="I32" s="13"/>
      <c r="J32" s="13"/>
      <c r="K32" s="13"/>
      <c r="L32" s="21">
        <v>0</v>
      </c>
      <c r="M32" s="15">
        <f t="shared" si="0"/>
        <v>0</v>
      </c>
      <c r="N32" s="18">
        <f t="shared" si="1"/>
        <v>0</v>
      </c>
    </row>
    <row r="33" spans="1:14" ht="14.4" customHeight="1" x14ac:dyDescent="0.3">
      <c r="A33" s="12">
        <f t="shared" si="2"/>
        <v>25</v>
      </c>
      <c r="B33" s="23" t="s">
        <v>401</v>
      </c>
      <c r="C33" s="13" t="s">
        <v>66</v>
      </c>
      <c r="D33" s="13" t="s">
        <v>236</v>
      </c>
      <c r="E33" s="20"/>
      <c r="F33" s="13"/>
      <c r="G33" s="13"/>
      <c r="H33" s="13"/>
      <c r="I33" s="13"/>
      <c r="J33" s="13"/>
      <c r="K33" s="13"/>
      <c r="L33" s="21">
        <v>0</v>
      </c>
      <c r="M33" s="15">
        <f t="shared" si="0"/>
        <v>0</v>
      </c>
      <c r="N33" s="18">
        <f t="shared" si="1"/>
        <v>0</v>
      </c>
    </row>
    <row r="34" spans="1:14" ht="14.4" customHeight="1" x14ac:dyDescent="0.3">
      <c r="A34" s="12">
        <f t="shared" si="2"/>
        <v>26</v>
      </c>
      <c r="B34" s="23" t="s">
        <v>402</v>
      </c>
      <c r="C34" s="13" t="s">
        <v>66</v>
      </c>
      <c r="D34" s="13"/>
      <c r="E34" s="20"/>
      <c r="F34" s="13"/>
      <c r="G34" s="13"/>
      <c r="H34" s="13"/>
      <c r="I34" s="13"/>
      <c r="J34" s="13"/>
      <c r="K34" s="13"/>
      <c r="L34" s="21">
        <v>0</v>
      </c>
      <c r="M34" s="15">
        <f t="shared" si="0"/>
        <v>0</v>
      </c>
      <c r="N34" s="18">
        <f t="shared" si="1"/>
        <v>0</v>
      </c>
    </row>
    <row r="35" spans="1:14" ht="14.4" customHeight="1" x14ac:dyDescent="0.3">
      <c r="A35" s="12">
        <f t="shared" si="2"/>
        <v>27</v>
      </c>
      <c r="B35" s="23" t="s">
        <v>403</v>
      </c>
      <c r="C35" s="13" t="s">
        <v>66</v>
      </c>
      <c r="D35" s="13"/>
      <c r="E35" s="20"/>
      <c r="F35" s="13"/>
      <c r="G35" s="20"/>
      <c r="H35" s="13"/>
      <c r="I35" s="20"/>
      <c r="J35" s="13"/>
      <c r="K35" s="13"/>
      <c r="L35" s="21">
        <v>0</v>
      </c>
      <c r="M35" s="15">
        <f t="shared" si="0"/>
        <v>0</v>
      </c>
      <c r="N35" s="18">
        <f t="shared" si="1"/>
        <v>0</v>
      </c>
    </row>
    <row r="36" spans="1:14" ht="14.4" customHeight="1" x14ac:dyDescent="0.3">
      <c r="A36" s="12">
        <f t="shared" si="2"/>
        <v>28</v>
      </c>
      <c r="B36" s="23" t="s">
        <v>404</v>
      </c>
      <c r="C36" s="13" t="s">
        <v>66</v>
      </c>
      <c r="D36" s="13"/>
      <c r="E36" s="20"/>
      <c r="F36" s="13"/>
      <c r="G36" s="13"/>
      <c r="H36" s="13"/>
      <c r="I36" s="13"/>
      <c r="J36" s="13"/>
      <c r="K36" s="13"/>
      <c r="L36" s="21">
        <v>0</v>
      </c>
      <c r="M36" s="15">
        <f t="shared" si="0"/>
        <v>0</v>
      </c>
      <c r="N36" s="18">
        <f t="shared" si="1"/>
        <v>0</v>
      </c>
    </row>
    <row r="37" spans="1:14" ht="14.4" customHeight="1" x14ac:dyDescent="0.3">
      <c r="A37" s="12">
        <f t="shared" si="2"/>
        <v>29</v>
      </c>
      <c r="B37" s="23" t="s">
        <v>405</v>
      </c>
      <c r="C37" s="13" t="s">
        <v>66</v>
      </c>
      <c r="D37" s="13"/>
      <c r="E37" s="20"/>
      <c r="F37" s="13"/>
      <c r="G37" s="13"/>
      <c r="H37" s="13"/>
      <c r="I37" s="13"/>
      <c r="J37" s="13"/>
      <c r="K37" s="13"/>
      <c r="L37" s="21">
        <v>0</v>
      </c>
      <c r="M37" s="15">
        <f t="shared" si="0"/>
        <v>0</v>
      </c>
      <c r="N37" s="18">
        <f t="shared" si="1"/>
        <v>0</v>
      </c>
    </row>
    <row r="38" spans="1:14" ht="14.4" customHeight="1" x14ac:dyDescent="0.3">
      <c r="A38" s="12">
        <f t="shared" si="2"/>
        <v>30</v>
      </c>
      <c r="B38" s="43"/>
      <c r="C38" s="34"/>
      <c r="D38" s="34"/>
      <c r="E38" s="46"/>
      <c r="F38" s="34"/>
      <c r="G38" s="34"/>
      <c r="H38" s="34"/>
      <c r="I38" s="34"/>
      <c r="J38" s="34"/>
      <c r="K38" s="34"/>
      <c r="L38" s="34"/>
      <c r="M38" s="36"/>
      <c r="N38" s="36"/>
    </row>
    <row r="39" spans="1:14" x14ac:dyDescent="0.3">
      <c r="B39" s="10"/>
    </row>
    <row r="40" spans="1:14" x14ac:dyDescent="0.3">
      <c r="B40" s="10"/>
    </row>
    <row r="41" spans="1:14" x14ac:dyDescent="0.3">
      <c r="B41" s="10"/>
    </row>
    <row r="42" spans="1:14" x14ac:dyDescent="0.3">
      <c r="B42" s="10"/>
    </row>
    <row r="43" spans="1:14" x14ac:dyDescent="0.3">
      <c r="B43" s="10"/>
    </row>
    <row r="44" spans="1:14" x14ac:dyDescent="0.3">
      <c r="C44" s="11"/>
      <c r="D44" s="11"/>
      <c r="E44" s="11"/>
      <c r="F44" s="11"/>
      <c r="G44" s="11"/>
      <c r="H44" s="11"/>
      <c r="I44" s="11"/>
      <c r="J44" s="11"/>
      <c r="K44" s="11"/>
    </row>
    <row r="45" spans="1:14" x14ac:dyDescent="0.3">
      <c r="C45" s="11"/>
      <c r="D45" s="11"/>
      <c r="E45" s="11"/>
      <c r="F45" s="11"/>
      <c r="G45" s="11"/>
      <c r="H45" s="11"/>
      <c r="I45" s="11"/>
      <c r="J45" s="11"/>
      <c r="K45" s="11"/>
    </row>
    <row r="46" spans="1:14" x14ac:dyDescent="0.3">
      <c r="C46" s="11"/>
      <c r="D46" s="11"/>
      <c r="E46" s="11"/>
      <c r="F46" s="11"/>
      <c r="G46" s="11"/>
      <c r="H46" s="11"/>
      <c r="I46" s="11"/>
      <c r="J46" s="11"/>
      <c r="K46" s="11"/>
    </row>
  </sheetData>
  <mergeCells count="1">
    <mergeCell ref="A1:N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51B93-EE7A-4F25-973B-38FC16EE7366}">
  <dimension ref="A1:N223"/>
  <sheetViews>
    <sheetView zoomScale="70" zoomScaleNormal="70" workbookViewId="0">
      <selection activeCell="I22" sqref="I22"/>
    </sheetView>
  </sheetViews>
  <sheetFormatPr baseColWidth="10" defaultRowHeight="14.4" x14ac:dyDescent="0.3"/>
  <cols>
    <col min="1" max="2" width="11.5546875" style="2"/>
    <col min="3" max="3" width="20.77734375" style="2" customWidth="1"/>
    <col min="4" max="4" width="10.77734375" style="2" customWidth="1"/>
    <col min="5" max="5" width="10.77734375" style="10" customWidth="1"/>
    <col min="6" max="6" width="10.77734375" style="2" customWidth="1"/>
    <col min="7" max="7" width="10.77734375" style="10" customWidth="1"/>
    <col min="8" max="8" width="10.77734375" style="2" customWidth="1"/>
    <col min="9" max="9" width="10.77734375" style="10" customWidth="1"/>
    <col min="10" max="10" width="10.77734375" style="2" customWidth="1"/>
    <col min="11" max="11" width="10.77734375" style="10" customWidth="1"/>
    <col min="12" max="14" width="11.5546875" style="2"/>
  </cols>
  <sheetData>
    <row r="1" spans="1:14" s="9" customFormat="1" x14ac:dyDescent="0.3">
      <c r="A1" s="52" t="s">
        <v>136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s="9" customForma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C3" s="5" t="s">
        <v>123</v>
      </c>
      <c r="D3" s="4">
        <v>3</v>
      </c>
      <c r="E3" s="19"/>
      <c r="L3" s="4" t="s">
        <v>106</v>
      </c>
      <c r="M3" s="4" t="s">
        <v>107</v>
      </c>
      <c r="N3" s="4" t="s">
        <v>108</v>
      </c>
    </row>
    <row r="4" spans="1:14" x14ac:dyDescent="0.3">
      <c r="C4" s="5" t="s">
        <v>124</v>
      </c>
      <c r="D4" s="4">
        <v>2</v>
      </c>
      <c r="E4" s="19"/>
      <c r="L4" s="12">
        <f>+SUM(L9:L43)</f>
        <v>10</v>
      </c>
      <c r="M4" s="12">
        <f>+SUM(M9:M43)</f>
        <v>10</v>
      </c>
      <c r="N4" s="18">
        <f>+SUM(N9:N45)</f>
        <v>18</v>
      </c>
    </row>
    <row r="5" spans="1:14" x14ac:dyDescent="0.3">
      <c r="C5" s="5" t="s">
        <v>125</v>
      </c>
      <c r="D5" s="4">
        <v>1</v>
      </c>
      <c r="E5" s="19"/>
      <c r="L5" s="12">
        <f>+COUNT(L9:L43)</f>
        <v>29</v>
      </c>
      <c r="M5" s="12">
        <f>+COUNT(M9:M43)</f>
        <v>29</v>
      </c>
      <c r="N5" s="18">
        <f>COUNT(N9:N18)*D3+COUNT(N19:N28)*D4+COUNT(N29:N38)*D5+COUNT(N39:N45)</f>
        <v>58</v>
      </c>
    </row>
    <row r="6" spans="1:14" x14ac:dyDescent="0.3">
      <c r="L6" s="14">
        <f>+L4/L5</f>
        <v>0.34482758620689657</v>
      </c>
      <c r="M6" s="14">
        <f>+M4/M5</f>
        <v>0.34482758620689657</v>
      </c>
      <c r="N6" s="44">
        <f>+N4/N5</f>
        <v>0.31034482758620691</v>
      </c>
    </row>
    <row r="8" spans="1:14" x14ac:dyDescent="0.3">
      <c r="A8" s="4" t="s">
        <v>109</v>
      </c>
      <c r="B8" s="4" t="s">
        <v>110</v>
      </c>
      <c r="C8" s="5" t="s">
        <v>111</v>
      </c>
      <c r="D8" s="5" t="s">
        <v>112</v>
      </c>
      <c r="E8" s="13"/>
      <c r="F8" s="5" t="s">
        <v>113</v>
      </c>
      <c r="G8" s="13"/>
      <c r="H8" s="5" t="s">
        <v>114</v>
      </c>
      <c r="I8" s="13"/>
      <c r="J8" s="5" t="s">
        <v>115</v>
      </c>
      <c r="K8" s="13"/>
      <c r="L8" s="21" t="s">
        <v>141</v>
      </c>
      <c r="M8" s="4"/>
      <c r="N8" s="4"/>
    </row>
    <row r="9" spans="1:14" x14ac:dyDescent="0.3">
      <c r="A9" s="4">
        <v>1</v>
      </c>
      <c r="B9" s="4">
        <v>16121633</v>
      </c>
      <c r="C9" s="5" t="s">
        <v>69</v>
      </c>
      <c r="D9" s="13" t="s">
        <v>96</v>
      </c>
      <c r="E9" s="13"/>
      <c r="F9" s="13"/>
      <c r="G9" s="13"/>
      <c r="H9" s="13"/>
      <c r="I9" s="13"/>
      <c r="J9" s="13"/>
      <c r="K9" s="13"/>
      <c r="L9" s="21">
        <v>0</v>
      </c>
      <c r="M9" s="15">
        <f t="shared" ref="M9" si="0">+IF(L9="",IF(LEFT(A9,3)="Acc","",1),L9)</f>
        <v>0</v>
      </c>
      <c r="N9" s="16">
        <f t="shared" ref="N9:N38" si="1">+IF(M9="","",IF(M9&gt;0,IF(AND(A9&gt;=1,A9&lt;=10),$D$3,IF(AND(A9&gt;=11,A9&lt;=20),$D$4,IF(AND(A9&gt;=21,A9&lt;=30),$D$5,IF(LEFT(A9,3)="Acc",1,"")))),M9))</f>
        <v>0</v>
      </c>
    </row>
    <row r="10" spans="1:14" x14ac:dyDescent="0.3">
      <c r="A10" s="4">
        <f>+A9+1</f>
        <v>2</v>
      </c>
      <c r="B10" s="4">
        <v>23962652</v>
      </c>
      <c r="C10" s="5" t="s">
        <v>69</v>
      </c>
      <c r="D10" s="53" t="s">
        <v>13</v>
      </c>
      <c r="E10" s="8"/>
      <c r="F10" s="13" t="s">
        <v>97</v>
      </c>
      <c r="G10" s="13"/>
      <c r="H10" s="13" t="s">
        <v>14</v>
      </c>
      <c r="I10" s="13"/>
      <c r="J10" s="13" t="s">
        <v>96</v>
      </c>
      <c r="K10" s="13"/>
      <c r="L10" s="21">
        <v>1</v>
      </c>
      <c r="M10" s="15">
        <f t="shared" ref="M10:M18" si="2">+IF(L10="",IF(LEFT(A10,3)="Acc","",1),L10)</f>
        <v>1</v>
      </c>
      <c r="N10" s="16">
        <f t="shared" ref="N10:N18" si="3">+IF(M10="","",IF(M10&gt;0,IF(AND(A10&gt;=1,A10&lt;=10),$D$3,IF(AND(A10&gt;=11,A10&lt;=20),$D$4,IF(AND(A10&gt;=21,A10&lt;=30),$D$5,IF(LEFT(A10,3)="Acc",1,"")))),M10))</f>
        <v>3</v>
      </c>
    </row>
    <row r="11" spans="1:14" x14ac:dyDescent="0.3">
      <c r="A11" s="4">
        <f t="shared" ref="A11:A38" si="4">+A10+1</f>
        <v>3</v>
      </c>
      <c r="B11" s="31" t="s">
        <v>328</v>
      </c>
      <c r="C11" s="5" t="s">
        <v>69</v>
      </c>
      <c r="D11" s="13" t="s">
        <v>329</v>
      </c>
      <c r="E11" s="13"/>
      <c r="F11" s="13" t="s">
        <v>330</v>
      </c>
      <c r="G11" s="13"/>
      <c r="H11" s="13"/>
      <c r="I11" s="13"/>
      <c r="J11" s="13"/>
      <c r="K11" s="13"/>
      <c r="L11" s="21">
        <v>0</v>
      </c>
      <c r="M11" s="15">
        <f t="shared" si="2"/>
        <v>0</v>
      </c>
      <c r="N11" s="16">
        <f t="shared" si="3"/>
        <v>0</v>
      </c>
    </row>
    <row r="12" spans="1:14" x14ac:dyDescent="0.3">
      <c r="A12" s="4">
        <f t="shared" si="4"/>
        <v>4</v>
      </c>
      <c r="B12" s="31" t="s">
        <v>331</v>
      </c>
      <c r="C12" s="13" t="s">
        <v>69</v>
      </c>
      <c r="D12" s="13"/>
      <c r="E12" s="13"/>
      <c r="F12" s="13"/>
      <c r="G12" s="13"/>
      <c r="H12" s="13"/>
      <c r="I12" s="13"/>
      <c r="J12" s="13"/>
      <c r="K12" s="13"/>
      <c r="L12" s="21">
        <v>0</v>
      </c>
      <c r="M12" s="15">
        <f t="shared" si="2"/>
        <v>0</v>
      </c>
      <c r="N12" s="16">
        <f t="shared" si="3"/>
        <v>0</v>
      </c>
    </row>
    <row r="13" spans="1:14" x14ac:dyDescent="0.3">
      <c r="A13" s="4">
        <f t="shared" si="4"/>
        <v>5</v>
      </c>
      <c r="B13" s="31" t="s">
        <v>332</v>
      </c>
      <c r="C13" s="5" t="s">
        <v>69</v>
      </c>
      <c r="D13" s="13"/>
      <c r="E13" s="13"/>
      <c r="F13" s="13"/>
      <c r="G13" s="13"/>
      <c r="H13" s="13"/>
      <c r="I13" s="13"/>
      <c r="J13" s="13"/>
      <c r="K13" s="13"/>
      <c r="L13" s="21">
        <v>0</v>
      </c>
      <c r="M13" s="15">
        <f t="shared" si="2"/>
        <v>0</v>
      </c>
      <c r="N13" s="16">
        <f t="shared" si="3"/>
        <v>0</v>
      </c>
    </row>
    <row r="14" spans="1:14" x14ac:dyDescent="0.3">
      <c r="A14" s="4">
        <f t="shared" si="4"/>
        <v>6</v>
      </c>
      <c r="B14" s="31" t="s">
        <v>333</v>
      </c>
      <c r="C14" s="5" t="s">
        <v>69</v>
      </c>
      <c r="D14" s="13" t="s">
        <v>339</v>
      </c>
      <c r="E14" s="13"/>
      <c r="F14" s="13"/>
      <c r="G14" s="13"/>
      <c r="H14" s="13"/>
      <c r="I14" s="13"/>
      <c r="J14" s="13"/>
      <c r="K14" s="13"/>
      <c r="L14" s="21">
        <v>0</v>
      </c>
      <c r="M14" s="15">
        <f t="shared" si="2"/>
        <v>0</v>
      </c>
      <c r="N14" s="16">
        <f t="shared" si="3"/>
        <v>0</v>
      </c>
    </row>
    <row r="15" spans="1:14" x14ac:dyDescent="0.3">
      <c r="A15" s="4">
        <f t="shared" si="4"/>
        <v>7</v>
      </c>
      <c r="B15" s="31" t="s">
        <v>334</v>
      </c>
      <c r="C15" s="5" t="s">
        <v>69</v>
      </c>
      <c r="D15" s="13" t="s">
        <v>22</v>
      </c>
      <c r="E15" s="13"/>
      <c r="F15" s="13"/>
      <c r="G15" s="13"/>
      <c r="H15" s="13"/>
      <c r="I15" s="13"/>
      <c r="J15" s="13"/>
      <c r="K15" s="13"/>
      <c r="L15" s="21">
        <v>0</v>
      </c>
      <c r="M15" s="15">
        <f t="shared" si="2"/>
        <v>0</v>
      </c>
      <c r="N15" s="16">
        <f t="shared" si="3"/>
        <v>0</v>
      </c>
    </row>
    <row r="16" spans="1:14" x14ac:dyDescent="0.3">
      <c r="A16" s="4">
        <f t="shared" si="4"/>
        <v>8</v>
      </c>
      <c r="B16" s="31" t="s">
        <v>335</v>
      </c>
      <c r="C16" s="5" t="s">
        <v>69</v>
      </c>
      <c r="D16" s="53" t="s">
        <v>259</v>
      </c>
      <c r="E16" s="13"/>
      <c r="F16" s="53" t="s">
        <v>340</v>
      </c>
      <c r="G16" s="13"/>
      <c r="H16" s="13" t="s">
        <v>215</v>
      </c>
      <c r="I16" s="13"/>
      <c r="J16" s="13" t="s">
        <v>158</v>
      </c>
      <c r="K16" s="13"/>
      <c r="L16" s="21">
        <v>1</v>
      </c>
      <c r="M16" s="15">
        <f t="shared" si="2"/>
        <v>1</v>
      </c>
      <c r="N16" s="16">
        <f t="shared" si="3"/>
        <v>3</v>
      </c>
    </row>
    <row r="17" spans="1:14" x14ac:dyDescent="0.3">
      <c r="A17" s="4">
        <f t="shared" si="4"/>
        <v>9</v>
      </c>
      <c r="B17" s="31" t="s">
        <v>336</v>
      </c>
      <c r="C17" s="5" t="s">
        <v>69</v>
      </c>
      <c r="D17" s="13" t="s">
        <v>200</v>
      </c>
      <c r="E17" s="13"/>
      <c r="F17" s="53" t="s">
        <v>23</v>
      </c>
      <c r="G17" s="13"/>
      <c r="H17" s="13" t="s">
        <v>236</v>
      </c>
      <c r="I17" s="13"/>
      <c r="J17" s="13"/>
      <c r="K17" s="13"/>
      <c r="L17" s="21">
        <v>1</v>
      </c>
      <c r="M17" s="15">
        <f t="shared" si="2"/>
        <v>1</v>
      </c>
      <c r="N17" s="16">
        <f t="shared" si="3"/>
        <v>3</v>
      </c>
    </row>
    <row r="18" spans="1:14" x14ac:dyDescent="0.3">
      <c r="A18" s="4">
        <f t="shared" si="4"/>
        <v>10</v>
      </c>
      <c r="B18" s="31" t="s">
        <v>337</v>
      </c>
      <c r="C18" s="5" t="s">
        <v>69</v>
      </c>
      <c r="D18" s="13" t="s">
        <v>207</v>
      </c>
      <c r="E18" s="13"/>
      <c r="F18" s="13"/>
      <c r="G18" s="13"/>
      <c r="H18" s="13"/>
      <c r="I18" s="13"/>
      <c r="J18" s="13"/>
      <c r="K18" s="13"/>
      <c r="L18" s="21">
        <v>0</v>
      </c>
      <c r="M18" s="15">
        <f t="shared" si="2"/>
        <v>0</v>
      </c>
      <c r="N18" s="16">
        <f t="shared" si="3"/>
        <v>0</v>
      </c>
    </row>
    <row r="19" spans="1:14" x14ac:dyDescent="0.3">
      <c r="A19" s="4">
        <f t="shared" si="4"/>
        <v>11</v>
      </c>
      <c r="B19" s="31" t="s">
        <v>338</v>
      </c>
      <c r="C19" s="5" t="s">
        <v>69</v>
      </c>
      <c r="D19" s="13"/>
      <c r="E19" s="13"/>
      <c r="F19" s="13"/>
      <c r="G19" s="13"/>
      <c r="H19" s="13"/>
      <c r="I19" s="13"/>
      <c r="J19" s="13"/>
      <c r="K19" s="13"/>
      <c r="L19" s="21">
        <v>0</v>
      </c>
      <c r="M19" s="15">
        <f t="shared" ref="M19:M38" si="5">+IF(L19="",IF(LEFT(A19,3)="Acc","",1),L19)</f>
        <v>0</v>
      </c>
      <c r="N19" s="17">
        <f t="shared" si="1"/>
        <v>0</v>
      </c>
    </row>
    <row r="20" spans="1:14" x14ac:dyDescent="0.3">
      <c r="A20" s="4">
        <f t="shared" si="4"/>
        <v>12</v>
      </c>
      <c r="B20" s="4">
        <v>29591627</v>
      </c>
      <c r="C20" s="5" t="s">
        <v>69</v>
      </c>
      <c r="D20" s="13" t="s">
        <v>14</v>
      </c>
      <c r="E20" s="13"/>
      <c r="F20" s="13"/>
      <c r="G20" s="13"/>
      <c r="H20" s="13"/>
      <c r="I20" s="13"/>
      <c r="J20" s="13"/>
      <c r="K20" s="13"/>
      <c r="L20" s="21">
        <v>0</v>
      </c>
      <c r="M20" s="15">
        <f t="shared" si="5"/>
        <v>0</v>
      </c>
      <c r="N20" s="17">
        <f t="shared" si="1"/>
        <v>0</v>
      </c>
    </row>
    <row r="21" spans="1:14" x14ac:dyDescent="0.3">
      <c r="A21" s="4">
        <f t="shared" si="4"/>
        <v>13</v>
      </c>
      <c r="B21" s="4">
        <v>10474708</v>
      </c>
      <c r="C21" s="5" t="s">
        <v>69</v>
      </c>
      <c r="D21" s="13"/>
      <c r="E21" s="13"/>
      <c r="F21" s="13"/>
      <c r="G21" s="13"/>
      <c r="H21" s="13"/>
      <c r="I21" s="13"/>
      <c r="J21" s="13"/>
      <c r="K21" s="13"/>
      <c r="L21" s="21">
        <v>0</v>
      </c>
      <c r="M21" s="15">
        <f t="shared" si="5"/>
        <v>0</v>
      </c>
      <c r="N21" s="17">
        <f t="shared" si="1"/>
        <v>0</v>
      </c>
    </row>
    <row r="22" spans="1:14" x14ac:dyDescent="0.3">
      <c r="A22" s="4">
        <f t="shared" si="4"/>
        <v>14</v>
      </c>
      <c r="B22" s="4">
        <v>41468162</v>
      </c>
      <c r="C22" s="5" t="s">
        <v>69</v>
      </c>
      <c r="D22" s="13" t="s">
        <v>98</v>
      </c>
      <c r="E22" s="13"/>
      <c r="F22" s="53" t="s">
        <v>99</v>
      </c>
      <c r="G22" s="13"/>
      <c r="H22" s="53" t="s">
        <v>26</v>
      </c>
      <c r="I22" s="13"/>
      <c r="J22" s="13"/>
      <c r="K22" s="13"/>
      <c r="L22" s="21">
        <v>1</v>
      </c>
      <c r="M22" s="15">
        <f t="shared" si="5"/>
        <v>1</v>
      </c>
      <c r="N22" s="17">
        <f t="shared" si="1"/>
        <v>2</v>
      </c>
    </row>
    <row r="23" spans="1:14" x14ac:dyDescent="0.3">
      <c r="A23" s="4">
        <f t="shared" si="4"/>
        <v>15</v>
      </c>
      <c r="B23" s="4">
        <v>8142464</v>
      </c>
      <c r="C23" s="5" t="s">
        <v>69</v>
      </c>
      <c r="D23" s="13" t="s">
        <v>98</v>
      </c>
      <c r="E23" s="13"/>
      <c r="F23" s="53" t="s">
        <v>11</v>
      </c>
      <c r="G23" s="13"/>
      <c r="H23" s="13"/>
      <c r="I23" s="13"/>
      <c r="J23" s="13"/>
      <c r="K23" s="13"/>
      <c r="L23" s="21">
        <v>1</v>
      </c>
      <c r="M23" s="15">
        <f t="shared" si="5"/>
        <v>1</v>
      </c>
      <c r="N23" s="17">
        <f t="shared" si="1"/>
        <v>2</v>
      </c>
    </row>
    <row r="24" spans="1:14" x14ac:dyDescent="0.3">
      <c r="A24" s="4">
        <f t="shared" si="4"/>
        <v>16</v>
      </c>
      <c r="B24" s="4">
        <v>9468215</v>
      </c>
      <c r="C24" s="5" t="s">
        <v>69</v>
      </c>
      <c r="D24" s="13" t="s">
        <v>73</v>
      </c>
      <c r="E24" s="13"/>
      <c r="F24" s="13"/>
      <c r="G24" s="13"/>
      <c r="H24" s="13"/>
      <c r="I24" s="13"/>
      <c r="J24" s="13"/>
      <c r="K24" s="13"/>
      <c r="L24" s="21">
        <v>0</v>
      </c>
      <c r="M24" s="15">
        <f t="shared" si="5"/>
        <v>0</v>
      </c>
      <c r="N24" s="17">
        <f t="shared" si="1"/>
        <v>0</v>
      </c>
    </row>
    <row r="25" spans="1:14" x14ac:dyDescent="0.3">
      <c r="A25" s="4">
        <f t="shared" si="4"/>
        <v>17</v>
      </c>
      <c r="B25" s="4">
        <v>25742495</v>
      </c>
      <c r="C25" s="5" t="s">
        <v>69</v>
      </c>
      <c r="D25" s="13"/>
      <c r="E25" s="13"/>
      <c r="F25" s="13"/>
      <c r="G25" s="13"/>
      <c r="H25" s="13"/>
      <c r="I25" s="13"/>
      <c r="J25" s="13"/>
      <c r="K25" s="13"/>
      <c r="L25" s="21">
        <v>0</v>
      </c>
      <c r="M25" s="15">
        <f t="shared" si="5"/>
        <v>0</v>
      </c>
      <c r="N25" s="17">
        <f t="shared" si="1"/>
        <v>0</v>
      </c>
    </row>
    <row r="26" spans="1:14" x14ac:dyDescent="0.3">
      <c r="A26" s="4">
        <f t="shared" si="4"/>
        <v>18</v>
      </c>
      <c r="B26" s="4">
        <v>8162504</v>
      </c>
      <c r="C26" s="5" t="s">
        <v>69</v>
      </c>
      <c r="D26" s="13"/>
      <c r="E26" s="13"/>
      <c r="F26" s="13"/>
      <c r="G26" s="13"/>
      <c r="H26" s="13"/>
      <c r="I26" s="13"/>
      <c r="J26" s="13"/>
      <c r="K26" s="13"/>
      <c r="L26" s="21">
        <v>0</v>
      </c>
      <c r="M26" s="15">
        <f t="shared" si="5"/>
        <v>0</v>
      </c>
      <c r="N26" s="17">
        <f t="shared" si="1"/>
        <v>0</v>
      </c>
    </row>
    <row r="27" spans="1:14" x14ac:dyDescent="0.3">
      <c r="A27" s="4">
        <f t="shared" si="4"/>
        <v>19</v>
      </c>
      <c r="B27" s="4">
        <v>9904425</v>
      </c>
      <c r="C27" s="5" t="s">
        <v>69</v>
      </c>
      <c r="D27" s="13" t="s">
        <v>22</v>
      </c>
      <c r="E27" s="13"/>
      <c r="F27" s="13"/>
      <c r="G27" s="13"/>
      <c r="H27" s="13"/>
      <c r="I27" s="13"/>
      <c r="J27" s="13"/>
      <c r="K27" s="13"/>
      <c r="L27" s="21">
        <v>0</v>
      </c>
      <c r="M27" s="15">
        <f t="shared" si="5"/>
        <v>0</v>
      </c>
      <c r="N27" s="17">
        <f t="shared" si="1"/>
        <v>0</v>
      </c>
    </row>
    <row r="28" spans="1:14" x14ac:dyDescent="0.3">
      <c r="A28" s="4">
        <f t="shared" si="4"/>
        <v>20</v>
      </c>
      <c r="B28" s="36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6"/>
      <c r="N28" s="36"/>
    </row>
    <row r="29" spans="1:14" x14ac:dyDescent="0.3">
      <c r="A29" s="4">
        <f t="shared" si="4"/>
        <v>21</v>
      </c>
      <c r="B29" s="4">
        <v>32948742</v>
      </c>
      <c r="C29" s="5" t="s">
        <v>69</v>
      </c>
      <c r="D29" s="53" t="s">
        <v>11</v>
      </c>
      <c r="E29" s="13"/>
      <c r="F29" s="13"/>
      <c r="G29" s="13"/>
      <c r="H29" s="13"/>
      <c r="I29" s="13"/>
      <c r="J29" s="13"/>
      <c r="K29" s="13"/>
      <c r="L29" s="21">
        <v>1</v>
      </c>
      <c r="M29" s="15">
        <f t="shared" si="5"/>
        <v>1</v>
      </c>
      <c r="N29" s="18">
        <f t="shared" si="1"/>
        <v>1</v>
      </c>
    </row>
    <row r="30" spans="1:14" x14ac:dyDescent="0.3">
      <c r="A30" s="4">
        <f t="shared" si="4"/>
        <v>22</v>
      </c>
      <c r="B30" s="4">
        <v>43317845</v>
      </c>
      <c r="C30" s="5" t="s">
        <v>69</v>
      </c>
      <c r="D30" s="53" t="s">
        <v>100</v>
      </c>
      <c r="E30" s="13"/>
      <c r="F30" s="13"/>
      <c r="G30" s="13"/>
      <c r="H30" s="13"/>
      <c r="I30" s="13"/>
      <c r="J30" s="13"/>
      <c r="K30" s="13"/>
      <c r="L30" s="21">
        <v>1</v>
      </c>
      <c r="M30" s="15">
        <f t="shared" si="5"/>
        <v>1</v>
      </c>
      <c r="N30" s="18">
        <f t="shared" si="1"/>
        <v>1</v>
      </c>
    </row>
    <row r="31" spans="1:14" x14ac:dyDescent="0.3">
      <c r="A31" s="4">
        <f t="shared" si="4"/>
        <v>23</v>
      </c>
      <c r="B31" s="37" t="s">
        <v>341</v>
      </c>
      <c r="C31" s="5" t="s">
        <v>69</v>
      </c>
      <c r="D31" s="13" t="s">
        <v>101</v>
      </c>
      <c r="E31" s="13"/>
      <c r="F31" s="13"/>
      <c r="G31" s="13"/>
      <c r="H31" s="13"/>
      <c r="I31" s="13"/>
      <c r="J31" s="13"/>
      <c r="K31" s="13"/>
      <c r="L31" s="21">
        <v>0</v>
      </c>
      <c r="M31" s="15">
        <f t="shared" si="5"/>
        <v>0</v>
      </c>
      <c r="N31" s="18">
        <f t="shared" si="1"/>
        <v>0</v>
      </c>
    </row>
    <row r="32" spans="1:14" x14ac:dyDescent="0.3">
      <c r="A32" s="4">
        <f t="shared" si="4"/>
        <v>24</v>
      </c>
      <c r="B32" s="4">
        <v>3660752</v>
      </c>
      <c r="C32" s="5" t="s">
        <v>69</v>
      </c>
      <c r="D32" s="13" t="s">
        <v>102</v>
      </c>
      <c r="E32" s="13"/>
      <c r="F32" s="13" t="s">
        <v>103</v>
      </c>
      <c r="G32" s="13"/>
      <c r="H32" s="53" t="s">
        <v>13</v>
      </c>
      <c r="I32" s="13"/>
      <c r="J32" s="13"/>
      <c r="K32" s="13"/>
      <c r="L32" s="21">
        <v>1</v>
      </c>
      <c r="M32" s="15">
        <f t="shared" si="5"/>
        <v>1</v>
      </c>
      <c r="N32" s="18">
        <f t="shared" si="1"/>
        <v>1</v>
      </c>
    </row>
    <row r="33" spans="1:14" x14ac:dyDescent="0.3">
      <c r="A33" s="4">
        <f t="shared" si="4"/>
        <v>25</v>
      </c>
      <c r="B33" s="23" t="s">
        <v>342</v>
      </c>
      <c r="C33" s="5" t="s">
        <v>69</v>
      </c>
      <c r="D33" s="53" t="s">
        <v>13</v>
      </c>
      <c r="E33" s="13"/>
      <c r="F33" s="13"/>
      <c r="G33" s="13"/>
      <c r="H33" s="13"/>
      <c r="I33" s="13"/>
      <c r="J33" s="13"/>
      <c r="K33" s="13"/>
      <c r="L33" s="21">
        <v>1</v>
      </c>
      <c r="M33" s="15">
        <f t="shared" si="5"/>
        <v>1</v>
      </c>
      <c r="N33" s="18">
        <f t="shared" si="1"/>
        <v>1</v>
      </c>
    </row>
    <row r="34" spans="1:14" x14ac:dyDescent="0.3">
      <c r="A34" s="4">
        <f t="shared" si="4"/>
        <v>26</v>
      </c>
      <c r="B34" s="4">
        <v>6798570</v>
      </c>
      <c r="C34" s="5" t="s">
        <v>69</v>
      </c>
      <c r="D34" s="13" t="s">
        <v>49</v>
      </c>
      <c r="E34" s="13"/>
      <c r="F34" s="53" t="s">
        <v>11</v>
      </c>
      <c r="G34" s="13"/>
      <c r="H34" s="13"/>
      <c r="I34" s="13"/>
      <c r="J34" s="13"/>
      <c r="K34" s="13"/>
      <c r="L34" s="21">
        <v>1</v>
      </c>
      <c r="M34" s="15">
        <f t="shared" si="5"/>
        <v>1</v>
      </c>
      <c r="N34" s="18">
        <f t="shared" si="1"/>
        <v>1</v>
      </c>
    </row>
    <row r="35" spans="1:14" x14ac:dyDescent="0.3">
      <c r="A35" s="4">
        <f t="shared" si="4"/>
        <v>27</v>
      </c>
      <c r="B35" s="4">
        <v>8175267</v>
      </c>
      <c r="C35" s="5" t="s">
        <v>69</v>
      </c>
      <c r="D35" s="13"/>
      <c r="E35" s="13"/>
      <c r="F35" s="13"/>
      <c r="G35" s="13"/>
      <c r="H35" s="13"/>
      <c r="I35" s="13"/>
      <c r="J35" s="13"/>
      <c r="K35" s="13"/>
      <c r="L35" s="21">
        <v>0</v>
      </c>
      <c r="M35" s="15">
        <f t="shared" si="5"/>
        <v>0</v>
      </c>
      <c r="N35" s="18">
        <f t="shared" si="1"/>
        <v>0</v>
      </c>
    </row>
    <row r="36" spans="1:14" x14ac:dyDescent="0.3">
      <c r="A36" s="4">
        <f t="shared" si="4"/>
        <v>28</v>
      </c>
      <c r="B36" s="4">
        <v>20419460</v>
      </c>
      <c r="C36" s="5" t="s">
        <v>69</v>
      </c>
      <c r="D36" s="13"/>
      <c r="E36" s="13"/>
      <c r="F36" s="13"/>
      <c r="G36" s="13"/>
      <c r="H36" s="13"/>
      <c r="I36" s="13"/>
      <c r="J36" s="13"/>
      <c r="K36" s="13"/>
      <c r="L36" s="21">
        <v>0</v>
      </c>
      <c r="M36" s="15">
        <f t="shared" si="5"/>
        <v>0</v>
      </c>
      <c r="N36" s="18">
        <f t="shared" si="1"/>
        <v>0</v>
      </c>
    </row>
    <row r="37" spans="1:14" x14ac:dyDescent="0.3">
      <c r="A37" s="4">
        <f t="shared" si="4"/>
        <v>29</v>
      </c>
      <c r="B37" s="4">
        <v>1548743</v>
      </c>
      <c r="C37" s="5" t="s">
        <v>69</v>
      </c>
      <c r="D37" s="13" t="s">
        <v>104</v>
      </c>
      <c r="E37" s="13"/>
      <c r="F37" s="13" t="s">
        <v>105</v>
      </c>
      <c r="G37" s="13"/>
      <c r="H37" s="13"/>
      <c r="I37" s="13"/>
      <c r="J37" s="13"/>
      <c r="K37" s="13"/>
      <c r="L37" s="21">
        <v>0</v>
      </c>
      <c r="M37" s="15">
        <f t="shared" si="5"/>
        <v>0</v>
      </c>
      <c r="N37" s="18">
        <f t="shared" si="1"/>
        <v>0</v>
      </c>
    </row>
    <row r="38" spans="1:14" x14ac:dyDescent="0.3">
      <c r="A38" s="4">
        <f t="shared" si="4"/>
        <v>30</v>
      </c>
      <c r="B38" s="4">
        <v>9568388</v>
      </c>
      <c r="C38" s="5" t="s">
        <v>69</v>
      </c>
      <c r="D38" s="13"/>
      <c r="E38" s="13"/>
      <c r="F38" s="13"/>
      <c r="G38" s="13"/>
      <c r="H38" s="13"/>
      <c r="I38" s="13"/>
      <c r="J38" s="13"/>
      <c r="K38" s="13"/>
      <c r="L38" s="21">
        <v>0</v>
      </c>
      <c r="M38" s="15">
        <f t="shared" si="5"/>
        <v>0</v>
      </c>
      <c r="N38" s="18">
        <f t="shared" si="1"/>
        <v>0</v>
      </c>
    </row>
    <row r="39" spans="1:14" x14ac:dyDescent="0.3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1:14" x14ac:dyDescent="0.3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 x14ac:dyDescent="0.3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 x14ac:dyDescent="0.3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x14ac:dyDescent="0.3">
      <c r="C44" s="3"/>
      <c r="D44" s="3"/>
      <c r="E44" s="11"/>
      <c r="F44" s="3"/>
      <c r="G44" s="11"/>
      <c r="H44" s="3"/>
      <c r="I44" s="11"/>
      <c r="J44" s="3"/>
      <c r="K44" s="11"/>
    </row>
    <row r="45" spans="1:14" x14ac:dyDescent="0.3">
      <c r="C45" s="3"/>
      <c r="D45" s="3"/>
      <c r="E45" s="11"/>
      <c r="F45" s="3"/>
      <c r="G45" s="11"/>
      <c r="H45" s="3"/>
      <c r="I45" s="11"/>
      <c r="J45" s="3"/>
      <c r="K45" s="11"/>
    </row>
    <row r="46" spans="1:14" x14ac:dyDescent="0.3">
      <c r="C46" s="3"/>
      <c r="D46" s="3"/>
      <c r="E46" s="11"/>
      <c r="F46" s="3"/>
      <c r="G46" s="11"/>
      <c r="H46" s="3"/>
      <c r="I46" s="11"/>
      <c r="J46" s="3"/>
      <c r="K46" s="11"/>
    </row>
    <row r="223" spans="1:14" s="9" customFormat="1" x14ac:dyDescent="0.3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</row>
  </sheetData>
  <mergeCells count="1">
    <mergeCell ref="A1:N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AB419-A7DC-4383-9D54-9C546EBD2DF1}">
  <dimension ref="A1:N46"/>
  <sheetViews>
    <sheetView zoomScale="70" zoomScaleNormal="70" workbookViewId="0">
      <selection activeCell="F36" sqref="F36"/>
    </sheetView>
  </sheetViews>
  <sheetFormatPr baseColWidth="10" defaultRowHeight="14.4" x14ac:dyDescent="0.3"/>
  <cols>
    <col min="1" max="2" width="11.5546875" style="2"/>
    <col min="3" max="3" width="20.77734375" style="2" customWidth="1"/>
    <col min="4" max="4" width="10.77734375" style="2" customWidth="1"/>
    <col min="5" max="5" width="10.77734375" style="10" customWidth="1"/>
    <col min="6" max="6" width="10.77734375" style="2" customWidth="1"/>
    <col min="7" max="7" width="10.77734375" style="10" customWidth="1"/>
    <col min="8" max="8" width="10.77734375" style="2" customWidth="1"/>
    <col min="9" max="9" width="10.77734375" style="10" customWidth="1"/>
    <col min="10" max="10" width="10.77734375" style="2" customWidth="1"/>
    <col min="11" max="11" width="10.77734375" style="10" customWidth="1"/>
    <col min="12" max="14" width="11.5546875" style="2"/>
  </cols>
  <sheetData>
    <row r="1" spans="1:14" s="9" customFormat="1" x14ac:dyDescent="0.3">
      <c r="A1" s="52" t="s">
        <v>136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s="9" customForma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C3" s="5" t="s">
        <v>123</v>
      </c>
      <c r="D3" s="4">
        <v>3</v>
      </c>
      <c r="E3" s="19"/>
      <c r="L3" s="4" t="s">
        <v>106</v>
      </c>
      <c r="M3" s="4" t="s">
        <v>107</v>
      </c>
      <c r="N3" s="4" t="s">
        <v>108</v>
      </c>
    </row>
    <row r="4" spans="1:14" x14ac:dyDescent="0.3">
      <c r="C4" s="5" t="s">
        <v>124</v>
      </c>
      <c r="D4" s="4">
        <v>2</v>
      </c>
      <c r="E4" s="19"/>
      <c r="L4" s="12">
        <f>+SUM(L9:L43)</f>
        <v>4</v>
      </c>
      <c r="M4" s="12">
        <f>+SUM(M9:M43)</f>
        <v>4</v>
      </c>
      <c r="N4" s="18">
        <f>+SUM(N9:N45)</f>
        <v>7</v>
      </c>
    </row>
    <row r="5" spans="1:14" x14ac:dyDescent="0.3">
      <c r="C5" s="5" t="s">
        <v>125</v>
      </c>
      <c r="D5" s="4">
        <v>1</v>
      </c>
      <c r="E5" s="19"/>
      <c r="L5" s="12">
        <f>+COUNT(L9:L43)</f>
        <v>26</v>
      </c>
      <c r="M5" s="12">
        <f>+COUNT(M9:M43)</f>
        <v>26</v>
      </c>
      <c r="N5" s="18">
        <f>COUNT(N9:N18)*D3+COUNT(N19:N28)*D4+COUNT(N29:N38)*D5+COUNT(N39:N45)</f>
        <v>53</v>
      </c>
    </row>
    <row r="6" spans="1:14" x14ac:dyDescent="0.3">
      <c r="L6" s="14">
        <f>+L4/L5</f>
        <v>0.15384615384615385</v>
      </c>
      <c r="M6" s="14">
        <f>+M4/M5</f>
        <v>0.15384615384615385</v>
      </c>
      <c r="N6" s="44">
        <f>+N4/N5</f>
        <v>0.13207547169811321</v>
      </c>
    </row>
    <row r="8" spans="1:14" x14ac:dyDescent="0.3">
      <c r="A8" s="4" t="s">
        <v>109</v>
      </c>
      <c r="B8" s="4" t="s">
        <v>110</v>
      </c>
      <c r="C8" s="5" t="s">
        <v>111</v>
      </c>
      <c r="D8" s="5" t="s">
        <v>112</v>
      </c>
      <c r="E8" s="13"/>
      <c r="F8" s="5" t="s">
        <v>113</v>
      </c>
      <c r="G8" s="13"/>
      <c r="H8" s="5" t="s">
        <v>114</v>
      </c>
      <c r="I8" s="13"/>
      <c r="J8" s="5" t="s">
        <v>115</v>
      </c>
      <c r="K8" s="13"/>
      <c r="L8" s="21" t="s">
        <v>141</v>
      </c>
      <c r="M8" s="4"/>
      <c r="N8" s="4"/>
    </row>
    <row r="9" spans="1:14" x14ac:dyDescent="0.3">
      <c r="A9" s="4">
        <v>1</v>
      </c>
      <c r="B9" s="4">
        <v>43409673</v>
      </c>
      <c r="C9" s="5" t="s">
        <v>46</v>
      </c>
      <c r="D9" s="13"/>
      <c r="E9" s="13"/>
      <c r="F9" s="13"/>
      <c r="G9" s="13"/>
      <c r="H9" s="13"/>
      <c r="I9" s="13"/>
      <c r="J9" s="13"/>
      <c r="K9" s="13"/>
      <c r="L9" s="21">
        <v>0</v>
      </c>
      <c r="M9" s="15">
        <f t="shared" ref="M9:M38" si="0">+IF(L9="",IF(LEFT(A9,3)="Acc","",1),L9)</f>
        <v>0</v>
      </c>
      <c r="N9" s="16">
        <f t="shared" ref="N9:N38" si="1">+IF(M9="","",IF(M9&gt;0,IF(AND(A9&gt;=1,A9&lt;=10),$D$3,IF(AND(A9&gt;=11,A9&lt;=20),$D$4,IF(AND(A9&gt;=21,A9&lt;=30),$D$5,IF(LEFT(A9,3)="Acc",1,"")))),M9))</f>
        <v>0</v>
      </c>
    </row>
    <row r="10" spans="1:14" x14ac:dyDescent="0.3">
      <c r="A10" s="4">
        <f>+A9+1</f>
        <v>2</v>
      </c>
      <c r="B10" s="31" t="s">
        <v>409</v>
      </c>
      <c r="C10" s="5" t="s">
        <v>46</v>
      </c>
      <c r="D10" s="13"/>
      <c r="E10" s="13"/>
      <c r="F10" s="13"/>
      <c r="G10" s="13"/>
      <c r="H10" s="13"/>
      <c r="I10" s="13"/>
      <c r="J10" s="13"/>
      <c r="K10" s="13"/>
      <c r="L10" s="21">
        <v>0</v>
      </c>
      <c r="M10" s="15">
        <f t="shared" si="0"/>
        <v>0</v>
      </c>
      <c r="N10" s="16">
        <f>+IF(M10="","",IF(M10&gt;0,IF(AND(A10&gt;=1,A10&lt;=10),$D$3,IF(AND(A10&gt;=11,A10&lt;=20),$D$4,IF(AND(A10&gt;=21,A10&lt;=30),$D$5,IF(LEFT(A10,3)="Acc",1,"")))),M10))</f>
        <v>0</v>
      </c>
    </row>
    <row r="11" spans="1:14" x14ac:dyDescent="0.3">
      <c r="A11" s="4">
        <f t="shared" ref="A11:A38" si="2">+A10+1</f>
        <v>3</v>
      </c>
      <c r="B11" s="31" t="s">
        <v>410</v>
      </c>
      <c r="C11" s="5" t="s">
        <v>46</v>
      </c>
      <c r="D11" s="13" t="s">
        <v>406</v>
      </c>
      <c r="E11" s="13"/>
      <c r="F11" s="13"/>
      <c r="G11" s="13"/>
      <c r="H11" s="13"/>
      <c r="I11" s="13"/>
      <c r="J11" s="13"/>
      <c r="K11" s="13"/>
      <c r="L11" s="21">
        <v>0</v>
      </c>
      <c r="M11" s="15">
        <f t="shared" si="0"/>
        <v>0</v>
      </c>
      <c r="N11" s="16">
        <f t="shared" si="1"/>
        <v>0</v>
      </c>
    </row>
    <row r="12" spans="1:14" x14ac:dyDescent="0.3">
      <c r="A12" s="4">
        <f t="shared" si="2"/>
        <v>4</v>
      </c>
      <c r="B12" s="31" t="s">
        <v>411</v>
      </c>
      <c r="C12" s="5" t="s">
        <v>46</v>
      </c>
      <c r="D12" s="13"/>
      <c r="E12" s="13"/>
      <c r="F12" s="13"/>
      <c r="G12" s="13"/>
      <c r="H12" s="13"/>
      <c r="I12" s="13"/>
      <c r="J12" s="13"/>
      <c r="K12" s="13"/>
      <c r="L12" s="21">
        <v>0</v>
      </c>
      <c r="M12" s="15">
        <f t="shared" si="0"/>
        <v>0</v>
      </c>
      <c r="N12" s="16">
        <f t="shared" si="1"/>
        <v>0</v>
      </c>
    </row>
    <row r="13" spans="1:14" x14ac:dyDescent="0.3">
      <c r="A13" s="4">
        <f t="shared" si="2"/>
        <v>5</v>
      </c>
      <c r="B13" s="4">
        <v>40758358</v>
      </c>
      <c r="C13" s="5" t="s">
        <v>46</v>
      </c>
      <c r="D13" s="13" t="s">
        <v>47</v>
      </c>
      <c r="E13" s="13"/>
      <c r="F13" s="13"/>
      <c r="G13" s="13"/>
      <c r="H13" s="13"/>
      <c r="I13" s="13"/>
      <c r="J13" s="13"/>
      <c r="K13" s="13"/>
      <c r="L13" s="21">
        <v>0</v>
      </c>
      <c r="M13" s="15">
        <f t="shared" si="0"/>
        <v>0</v>
      </c>
      <c r="N13" s="16">
        <f t="shared" si="1"/>
        <v>0</v>
      </c>
    </row>
    <row r="14" spans="1:14" x14ac:dyDescent="0.3">
      <c r="A14" s="4">
        <f t="shared" si="2"/>
        <v>6</v>
      </c>
      <c r="B14" s="36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6"/>
      <c r="N14" s="36"/>
    </row>
    <row r="15" spans="1:14" x14ac:dyDescent="0.3">
      <c r="A15" s="4">
        <f t="shared" si="2"/>
        <v>7</v>
      </c>
      <c r="B15" s="31" t="s">
        <v>412</v>
      </c>
      <c r="C15" s="5" t="s">
        <v>46</v>
      </c>
      <c r="D15" s="13" t="s">
        <v>135</v>
      </c>
      <c r="E15" s="13"/>
      <c r="F15" s="13"/>
      <c r="G15" s="13"/>
      <c r="H15" s="13"/>
      <c r="I15" s="13"/>
      <c r="J15" s="13"/>
      <c r="K15" s="13"/>
      <c r="L15" s="21">
        <v>0</v>
      </c>
      <c r="M15" s="15">
        <f t="shared" si="0"/>
        <v>0</v>
      </c>
      <c r="N15" s="16">
        <f t="shared" si="1"/>
        <v>0</v>
      </c>
    </row>
    <row r="16" spans="1:14" x14ac:dyDescent="0.3">
      <c r="A16" s="4">
        <f t="shared" si="2"/>
        <v>8</v>
      </c>
      <c r="B16" s="4">
        <v>23930593</v>
      </c>
      <c r="C16" s="5" t="s">
        <v>46</v>
      </c>
      <c r="D16" s="13"/>
      <c r="E16" s="13"/>
      <c r="F16" s="13"/>
      <c r="G16" s="13"/>
      <c r="H16" s="13"/>
      <c r="I16" s="13"/>
      <c r="J16" s="13"/>
      <c r="K16" s="13"/>
      <c r="L16" s="21">
        <v>0</v>
      </c>
      <c r="M16" s="15">
        <f t="shared" si="0"/>
        <v>0</v>
      </c>
      <c r="N16" s="16">
        <f t="shared" si="1"/>
        <v>0</v>
      </c>
    </row>
    <row r="17" spans="1:14" x14ac:dyDescent="0.3">
      <c r="A17" s="4">
        <f t="shared" si="2"/>
        <v>9</v>
      </c>
      <c r="B17" s="4">
        <v>10355825</v>
      </c>
      <c r="C17" s="5" t="s">
        <v>46</v>
      </c>
      <c r="D17" s="13" t="s">
        <v>48</v>
      </c>
      <c r="E17" s="13"/>
      <c r="F17" s="13" t="s">
        <v>49</v>
      </c>
      <c r="G17" s="13"/>
      <c r="H17" s="53" t="s">
        <v>13</v>
      </c>
      <c r="I17" s="13"/>
      <c r="J17" s="13"/>
      <c r="K17" s="13"/>
      <c r="L17" s="21">
        <v>1</v>
      </c>
      <c r="M17" s="15">
        <f t="shared" si="0"/>
        <v>1</v>
      </c>
      <c r="N17" s="16">
        <f t="shared" si="1"/>
        <v>3</v>
      </c>
    </row>
    <row r="18" spans="1:14" x14ac:dyDescent="0.3">
      <c r="A18" s="4">
        <f t="shared" si="2"/>
        <v>10</v>
      </c>
      <c r="B18" s="4">
        <v>32928393</v>
      </c>
      <c r="C18" s="5" t="s">
        <v>46</v>
      </c>
      <c r="D18" s="13"/>
      <c r="E18" s="13"/>
      <c r="F18" s="13"/>
      <c r="G18" s="13"/>
      <c r="H18" s="13"/>
      <c r="I18" s="13"/>
      <c r="J18" s="13"/>
      <c r="K18" s="13"/>
      <c r="L18" s="21">
        <v>0</v>
      </c>
      <c r="M18" s="15">
        <f t="shared" si="0"/>
        <v>0</v>
      </c>
      <c r="N18" s="16">
        <f t="shared" si="1"/>
        <v>0</v>
      </c>
    </row>
    <row r="19" spans="1:14" x14ac:dyDescent="0.3">
      <c r="A19" s="4">
        <f t="shared" si="2"/>
        <v>11</v>
      </c>
      <c r="B19" s="4">
        <v>9450704</v>
      </c>
      <c r="C19" s="5" t="s">
        <v>46</v>
      </c>
      <c r="D19" s="13"/>
      <c r="E19" s="13"/>
      <c r="F19" s="13"/>
      <c r="G19" s="13"/>
      <c r="H19" s="13"/>
      <c r="I19" s="13"/>
      <c r="J19" s="13"/>
      <c r="K19" s="13"/>
      <c r="L19" s="21">
        <v>0</v>
      </c>
      <c r="M19" s="15">
        <f t="shared" si="0"/>
        <v>0</v>
      </c>
      <c r="N19" s="17">
        <f t="shared" si="1"/>
        <v>0</v>
      </c>
    </row>
    <row r="20" spans="1:14" x14ac:dyDescent="0.3">
      <c r="A20" s="4">
        <f t="shared" si="2"/>
        <v>12</v>
      </c>
      <c r="B20" s="12">
        <v>40846145</v>
      </c>
      <c r="C20" s="5" t="s">
        <v>46</v>
      </c>
      <c r="D20" s="13"/>
      <c r="E20" s="13"/>
      <c r="F20" s="13"/>
      <c r="G20" s="13"/>
      <c r="H20" s="13"/>
      <c r="I20" s="13"/>
      <c r="J20" s="13"/>
      <c r="K20" s="13"/>
      <c r="L20" s="21">
        <v>0</v>
      </c>
      <c r="M20" s="15">
        <f t="shared" si="0"/>
        <v>0</v>
      </c>
      <c r="N20" s="17">
        <f t="shared" si="1"/>
        <v>0</v>
      </c>
    </row>
    <row r="21" spans="1:14" x14ac:dyDescent="0.3">
      <c r="A21" s="4">
        <f t="shared" si="2"/>
        <v>13</v>
      </c>
      <c r="B21" s="4">
        <v>8305016</v>
      </c>
      <c r="C21" s="5" t="s">
        <v>46</v>
      </c>
      <c r="D21" s="13"/>
      <c r="E21" s="13"/>
      <c r="F21" s="13"/>
      <c r="G21" s="13"/>
      <c r="H21" s="13"/>
      <c r="I21" s="13"/>
      <c r="J21" s="13"/>
      <c r="K21" s="13"/>
      <c r="L21" s="21">
        <v>0</v>
      </c>
      <c r="M21" s="15">
        <f t="shared" si="0"/>
        <v>0</v>
      </c>
      <c r="N21" s="17">
        <f t="shared" si="1"/>
        <v>0</v>
      </c>
    </row>
    <row r="22" spans="1:14" x14ac:dyDescent="0.3">
      <c r="A22" s="4">
        <f t="shared" si="2"/>
        <v>14</v>
      </c>
      <c r="B22" s="4">
        <v>32874925</v>
      </c>
      <c r="C22" s="5" t="s">
        <v>46</v>
      </c>
      <c r="D22" s="13"/>
      <c r="E22" s="13"/>
      <c r="F22" s="13"/>
      <c r="G22" s="13"/>
      <c r="H22" s="13"/>
      <c r="I22" s="13"/>
      <c r="J22" s="13"/>
      <c r="K22" s="13"/>
      <c r="L22" s="21">
        <v>0</v>
      </c>
      <c r="M22" s="15">
        <f t="shared" si="0"/>
        <v>0</v>
      </c>
      <c r="N22" s="17">
        <f t="shared" si="1"/>
        <v>0</v>
      </c>
    </row>
    <row r="23" spans="1:14" x14ac:dyDescent="0.3">
      <c r="A23" s="4">
        <f t="shared" si="2"/>
        <v>15</v>
      </c>
      <c r="B23" s="4">
        <v>6122459</v>
      </c>
      <c r="C23" s="5" t="s">
        <v>46</v>
      </c>
      <c r="D23" s="13" t="s">
        <v>25</v>
      </c>
      <c r="E23" s="13"/>
      <c r="F23" s="13" t="s">
        <v>14</v>
      </c>
      <c r="G23" s="13"/>
      <c r="H23" s="13" t="s">
        <v>50</v>
      </c>
      <c r="I23" s="13"/>
      <c r="J23" s="13"/>
      <c r="K23" s="13"/>
      <c r="L23" s="21">
        <v>0</v>
      </c>
      <c r="M23" s="15">
        <f t="shared" si="0"/>
        <v>0</v>
      </c>
      <c r="N23" s="17">
        <f t="shared" si="1"/>
        <v>0</v>
      </c>
    </row>
    <row r="24" spans="1:14" x14ac:dyDescent="0.3">
      <c r="A24" s="4">
        <f t="shared" si="2"/>
        <v>16</v>
      </c>
      <c r="B24" s="4">
        <v>32796381</v>
      </c>
      <c r="C24" s="5" t="s">
        <v>46</v>
      </c>
      <c r="D24" s="13" t="s">
        <v>51</v>
      </c>
      <c r="E24" s="13"/>
      <c r="F24" s="13"/>
      <c r="G24" s="13"/>
      <c r="H24" s="13"/>
      <c r="I24" s="13"/>
      <c r="J24" s="13"/>
      <c r="K24" s="13"/>
      <c r="L24" s="21">
        <v>0</v>
      </c>
      <c r="M24" s="15">
        <f t="shared" si="0"/>
        <v>0</v>
      </c>
      <c r="N24" s="17">
        <f t="shared" si="1"/>
        <v>0</v>
      </c>
    </row>
    <row r="25" spans="1:14" x14ac:dyDescent="0.3">
      <c r="A25" s="4">
        <f t="shared" si="2"/>
        <v>17</v>
      </c>
      <c r="B25" s="31" t="s">
        <v>413</v>
      </c>
      <c r="C25" s="5" t="s">
        <v>46</v>
      </c>
      <c r="D25" s="13"/>
      <c r="E25" s="13"/>
      <c r="F25" s="13"/>
      <c r="G25" s="13"/>
      <c r="H25" s="13"/>
      <c r="I25" s="13"/>
      <c r="J25" s="13"/>
      <c r="K25" s="13"/>
      <c r="L25" s="21">
        <v>0</v>
      </c>
      <c r="M25" s="15">
        <f t="shared" si="0"/>
        <v>0</v>
      </c>
      <c r="N25" s="17">
        <f t="shared" si="1"/>
        <v>0</v>
      </c>
    </row>
    <row r="26" spans="1:14" x14ac:dyDescent="0.3">
      <c r="A26" s="4">
        <f t="shared" si="2"/>
        <v>18</v>
      </c>
      <c r="B26" s="36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6"/>
      <c r="N26" s="36"/>
    </row>
    <row r="27" spans="1:14" x14ac:dyDescent="0.3">
      <c r="A27" s="4">
        <f t="shared" si="2"/>
        <v>19</v>
      </c>
      <c r="B27" s="4">
        <v>43448254</v>
      </c>
      <c r="C27" s="5" t="s">
        <v>46</v>
      </c>
      <c r="D27" s="13"/>
      <c r="E27" s="13"/>
      <c r="F27" s="13"/>
      <c r="G27" s="13"/>
      <c r="H27" s="13"/>
      <c r="I27" s="13"/>
      <c r="J27" s="13"/>
      <c r="K27" s="13"/>
      <c r="L27" s="21">
        <v>0</v>
      </c>
      <c r="M27" s="15">
        <f t="shared" si="0"/>
        <v>0</v>
      </c>
      <c r="N27" s="17">
        <f t="shared" si="1"/>
        <v>0</v>
      </c>
    </row>
    <row r="28" spans="1:14" x14ac:dyDescent="0.3">
      <c r="A28" s="4">
        <f t="shared" si="2"/>
        <v>20</v>
      </c>
      <c r="B28" s="12">
        <v>20099934</v>
      </c>
      <c r="C28" s="5" t="s">
        <v>46</v>
      </c>
      <c r="D28" s="13" t="s">
        <v>52</v>
      </c>
      <c r="E28" s="13"/>
      <c r="F28" s="53" t="s">
        <v>53</v>
      </c>
      <c r="G28" s="13"/>
      <c r="H28" s="13"/>
      <c r="I28" s="13"/>
      <c r="J28" s="13"/>
      <c r="K28" s="13"/>
      <c r="L28" s="21">
        <v>1</v>
      </c>
      <c r="M28" s="15">
        <f t="shared" si="0"/>
        <v>1</v>
      </c>
      <c r="N28" s="17">
        <f t="shared" si="1"/>
        <v>2</v>
      </c>
    </row>
    <row r="29" spans="1:14" x14ac:dyDescent="0.3">
      <c r="A29" s="4">
        <f t="shared" si="2"/>
        <v>21</v>
      </c>
      <c r="B29" s="4">
        <v>20591425</v>
      </c>
      <c r="C29" s="5" t="s">
        <v>46</v>
      </c>
      <c r="D29" s="13"/>
      <c r="E29" s="13"/>
      <c r="F29" s="13"/>
      <c r="G29" s="13"/>
      <c r="H29" s="13"/>
      <c r="I29" s="13"/>
      <c r="J29" s="13"/>
      <c r="K29" s="13"/>
      <c r="L29" s="21">
        <v>0</v>
      </c>
      <c r="M29" s="15">
        <f t="shared" si="0"/>
        <v>0</v>
      </c>
      <c r="N29" s="18">
        <f t="shared" si="1"/>
        <v>0</v>
      </c>
    </row>
    <row r="30" spans="1:14" x14ac:dyDescent="0.3">
      <c r="A30" s="4">
        <f t="shared" si="2"/>
        <v>22</v>
      </c>
      <c r="B30" s="4">
        <v>23923643</v>
      </c>
      <c r="C30" s="5" t="s">
        <v>46</v>
      </c>
      <c r="D30" s="13"/>
      <c r="E30" s="13"/>
      <c r="F30" s="13"/>
      <c r="G30" s="13"/>
      <c r="H30" s="13"/>
      <c r="I30" s="13"/>
      <c r="J30" s="13"/>
      <c r="K30" s="13"/>
      <c r="L30" s="21">
        <v>0</v>
      </c>
      <c r="M30" s="15">
        <f t="shared" si="0"/>
        <v>0</v>
      </c>
      <c r="N30" s="18">
        <f t="shared" si="1"/>
        <v>0</v>
      </c>
    </row>
    <row r="31" spans="1:14" x14ac:dyDescent="0.3">
      <c r="A31" s="4">
        <f t="shared" si="2"/>
        <v>23</v>
      </c>
      <c r="B31" s="4">
        <v>9162582</v>
      </c>
      <c r="C31" s="5" t="s">
        <v>46</v>
      </c>
      <c r="D31" s="53" t="s">
        <v>30</v>
      </c>
      <c r="E31" s="13"/>
      <c r="F31" s="13"/>
      <c r="G31" s="13"/>
      <c r="H31" s="13"/>
      <c r="I31" s="13"/>
      <c r="J31" s="13"/>
      <c r="K31" s="13"/>
      <c r="L31" s="21">
        <v>1</v>
      </c>
      <c r="M31" s="15">
        <f t="shared" si="0"/>
        <v>1</v>
      </c>
      <c r="N31" s="18">
        <f t="shared" si="1"/>
        <v>1</v>
      </c>
    </row>
    <row r="32" spans="1:14" x14ac:dyDescent="0.3">
      <c r="A32" s="4">
        <f t="shared" si="2"/>
        <v>24</v>
      </c>
      <c r="B32" s="4">
        <v>8187712</v>
      </c>
      <c r="C32" s="5" t="s">
        <v>46</v>
      </c>
      <c r="D32" s="13"/>
      <c r="E32" s="13"/>
      <c r="F32" s="13"/>
      <c r="G32" s="13"/>
      <c r="H32" s="13"/>
      <c r="I32" s="13"/>
      <c r="J32" s="13"/>
      <c r="K32" s="13"/>
      <c r="L32" s="21">
        <v>0</v>
      </c>
      <c r="M32" s="15">
        <f t="shared" si="0"/>
        <v>0</v>
      </c>
      <c r="N32" s="18">
        <f t="shared" si="1"/>
        <v>0</v>
      </c>
    </row>
    <row r="33" spans="1:14" x14ac:dyDescent="0.3">
      <c r="A33" s="4">
        <f t="shared" si="2"/>
        <v>25</v>
      </c>
      <c r="B33" s="4">
        <v>6973444</v>
      </c>
      <c r="C33" s="5" t="s">
        <v>46</v>
      </c>
      <c r="D33" s="13"/>
      <c r="E33" s="13"/>
      <c r="F33" s="13"/>
      <c r="G33" s="13"/>
      <c r="H33" s="13"/>
      <c r="I33" s="13"/>
      <c r="J33" s="13"/>
      <c r="K33" s="13"/>
      <c r="L33" s="21">
        <v>0</v>
      </c>
      <c r="M33" s="15">
        <f t="shared" si="0"/>
        <v>0</v>
      </c>
      <c r="N33" s="18">
        <f t="shared" si="1"/>
        <v>0</v>
      </c>
    </row>
    <row r="34" spans="1:14" x14ac:dyDescent="0.3">
      <c r="A34" s="4">
        <f t="shared" si="2"/>
        <v>26</v>
      </c>
      <c r="B34" s="4">
        <v>32972493</v>
      </c>
      <c r="C34" s="5" t="s">
        <v>46</v>
      </c>
      <c r="D34" s="13"/>
      <c r="E34" s="13"/>
      <c r="F34" s="13"/>
      <c r="G34" s="13"/>
      <c r="H34" s="13"/>
      <c r="I34" s="13"/>
      <c r="J34" s="13"/>
      <c r="K34" s="13"/>
      <c r="L34" s="21">
        <v>0</v>
      </c>
      <c r="M34" s="15">
        <f t="shared" si="0"/>
        <v>0</v>
      </c>
      <c r="N34" s="18">
        <f t="shared" si="1"/>
        <v>0</v>
      </c>
    </row>
    <row r="35" spans="1:14" x14ac:dyDescent="0.3">
      <c r="A35" s="4">
        <f t="shared" si="2"/>
        <v>27</v>
      </c>
      <c r="B35" s="36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6"/>
      <c r="N35" s="36"/>
    </row>
    <row r="36" spans="1:14" x14ac:dyDescent="0.3">
      <c r="A36" s="4">
        <f t="shared" si="2"/>
        <v>28</v>
      </c>
      <c r="B36" s="4">
        <v>9019362</v>
      </c>
      <c r="C36" s="5" t="s">
        <v>46</v>
      </c>
      <c r="D36" s="13" t="s">
        <v>54</v>
      </c>
      <c r="E36" s="13"/>
      <c r="F36" s="53" t="s">
        <v>11</v>
      </c>
      <c r="G36" s="13"/>
      <c r="H36" s="13"/>
      <c r="I36" s="13"/>
      <c r="J36" s="13"/>
      <c r="K36" s="13"/>
      <c r="L36" s="21">
        <v>1</v>
      </c>
      <c r="M36" s="15">
        <f t="shared" si="0"/>
        <v>1</v>
      </c>
      <c r="N36" s="18">
        <f t="shared" si="1"/>
        <v>1</v>
      </c>
    </row>
    <row r="37" spans="1:14" x14ac:dyDescent="0.3">
      <c r="A37" s="4">
        <f t="shared" si="2"/>
        <v>29</v>
      </c>
      <c r="B37" s="36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6"/>
      <c r="N37" s="36"/>
    </row>
    <row r="38" spans="1:14" x14ac:dyDescent="0.3">
      <c r="A38" s="4">
        <f t="shared" si="2"/>
        <v>30</v>
      </c>
      <c r="B38" s="4">
        <v>15411799</v>
      </c>
      <c r="C38" s="5" t="s">
        <v>46</v>
      </c>
      <c r="D38" s="13"/>
      <c r="E38" s="13"/>
      <c r="F38" s="13"/>
      <c r="G38" s="13"/>
      <c r="H38" s="13"/>
      <c r="I38" s="13"/>
      <c r="J38" s="13"/>
      <c r="K38" s="13"/>
      <c r="L38" s="21">
        <v>0</v>
      </c>
      <c r="M38" s="15">
        <f t="shared" si="0"/>
        <v>0</v>
      </c>
      <c r="N38" s="18">
        <f t="shared" si="1"/>
        <v>0</v>
      </c>
    </row>
    <row r="39" spans="1:14" x14ac:dyDescent="0.3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1:14" x14ac:dyDescent="0.3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 x14ac:dyDescent="0.3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 x14ac:dyDescent="0.3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x14ac:dyDescent="0.3">
      <c r="C44" s="3"/>
      <c r="D44" s="3"/>
      <c r="E44" s="11"/>
      <c r="F44" s="3"/>
      <c r="G44" s="11"/>
      <c r="H44" s="3"/>
      <c r="I44" s="11"/>
      <c r="J44" s="3"/>
      <c r="K44" s="11"/>
    </row>
    <row r="45" spans="1:14" x14ac:dyDescent="0.3">
      <c r="C45" s="3"/>
      <c r="D45" s="3"/>
      <c r="E45" s="11"/>
      <c r="F45" s="3"/>
      <c r="G45" s="11"/>
      <c r="H45" s="3"/>
      <c r="I45" s="11"/>
      <c r="J45" s="3"/>
      <c r="K45" s="11"/>
    </row>
    <row r="46" spans="1:14" x14ac:dyDescent="0.3">
      <c r="C46" s="3"/>
      <c r="D46" s="3"/>
      <c r="E46" s="11"/>
      <c r="F46" s="3"/>
      <c r="G46" s="11"/>
      <c r="H46" s="3"/>
      <c r="I46" s="11"/>
      <c r="J46" s="3"/>
      <c r="K46" s="11"/>
    </row>
  </sheetData>
  <mergeCells count="1">
    <mergeCell ref="A1:N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38FFE-DEFB-4356-B38A-4A4EA4BCFC73}">
  <dimension ref="A1:N46"/>
  <sheetViews>
    <sheetView zoomScale="70" zoomScaleNormal="70" workbookViewId="0">
      <selection activeCell="H29" sqref="H29"/>
    </sheetView>
  </sheetViews>
  <sheetFormatPr baseColWidth="10" defaultRowHeight="14.4" x14ac:dyDescent="0.3"/>
  <cols>
    <col min="1" max="1" width="12.6640625" style="10" customWidth="1"/>
    <col min="2" max="2" width="11.5546875" style="22"/>
    <col min="3" max="3" width="20.6640625" style="10" customWidth="1"/>
    <col min="4" max="4" width="25.44140625" style="10" customWidth="1"/>
    <col min="5" max="5" width="11.88671875" style="10" bestFit="1" customWidth="1"/>
    <col min="6" max="11" width="10.6640625" style="10" customWidth="1"/>
    <col min="12" max="12" width="13.33203125" style="10" bestFit="1" customWidth="1"/>
    <col min="13" max="13" width="13.109375" style="10" bestFit="1" customWidth="1"/>
    <col min="14" max="14" width="12.5546875" style="10" bestFit="1" customWidth="1"/>
    <col min="15" max="16384" width="11.5546875" style="9"/>
  </cols>
  <sheetData>
    <row r="1" spans="1:14" x14ac:dyDescent="0.3">
      <c r="A1" s="52" t="s">
        <v>136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3" spans="1:14" x14ac:dyDescent="0.3">
      <c r="C3" s="13" t="s">
        <v>123</v>
      </c>
      <c r="D3" s="12">
        <v>3</v>
      </c>
      <c r="L3" s="12" t="s">
        <v>106</v>
      </c>
      <c r="M3" s="12" t="s">
        <v>107</v>
      </c>
      <c r="N3" s="12" t="s">
        <v>108</v>
      </c>
    </row>
    <row r="4" spans="1:14" x14ac:dyDescent="0.3">
      <c r="C4" s="13" t="s">
        <v>124</v>
      </c>
      <c r="D4" s="12">
        <v>2</v>
      </c>
      <c r="L4" s="12">
        <f>+SUM(L9:L43)</f>
        <v>5</v>
      </c>
      <c r="M4" s="12">
        <f>+SUM(M9:M43)</f>
        <v>5</v>
      </c>
      <c r="N4" s="18">
        <f>+SUM(N9:N45)</f>
        <v>10</v>
      </c>
    </row>
    <row r="5" spans="1:14" x14ac:dyDescent="0.3">
      <c r="C5" s="13" t="s">
        <v>125</v>
      </c>
      <c r="D5" s="12">
        <v>1</v>
      </c>
      <c r="L5" s="12">
        <f>+COUNT(L9:L43)</f>
        <v>29</v>
      </c>
      <c r="M5" s="12">
        <f>+COUNT(M9:M43)</f>
        <v>29</v>
      </c>
      <c r="N5" s="18">
        <f>COUNT(N9:N18)*D3+COUNT(N19:N28)*D4+COUNT(N29:N38)*D5+COUNT(N39:N45)</f>
        <v>58</v>
      </c>
    </row>
    <row r="6" spans="1:14" x14ac:dyDescent="0.3">
      <c r="L6" s="14">
        <f>+L4/L5</f>
        <v>0.17241379310344829</v>
      </c>
      <c r="M6" s="14">
        <f>+M4/M5</f>
        <v>0.17241379310344829</v>
      </c>
      <c r="N6" s="44">
        <f>+N4/N5</f>
        <v>0.17241379310344829</v>
      </c>
    </row>
    <row r="8" spans="1:14" x14ac:dyDescent="0.3">
      <c r="A8" s="12" t="s">
        <v>150</v>
      </c>
      <c r="B8" s="23" t="s">
        <v>110</v>
      </c>
      <c r="C8" s="13" t="s">
        <v>111</v>
      </c>
      <c r="D8" s="13" t="s">
        <v>112</v>
      </c>
      <c r="E8" s="13" t="s">
        <v>137</v>
      </c>
      <c r="F8" s="13" t="s">
        <v>113</v>
      </c>
      <c r="G8" s="13" t="s">
        <v>138</v>
      </c>
      <c r="H8" s="13" t="s">
        <v>114</v>
      </c>
      <c r="I8" s="13" t="s">
        <v>139</v>
      </c>
      <c r="J8" s="13" t="s">
        <v>115</v>
      </c>
      <c r="K8" s="13" t="s">
        <v>140</v>
      </c>
      <c r="L8" s="21" t="s">
        <v>141</v>
      </c>
      <c r="M8" s="12"/>
      <c r="N8" s="12"/>
    </row>
    <row r="9" spans="1:14" x14ac:dyDescent="0.3">
      <c r="A9" s="12">
        <v>1</v>
      </c>
      <c r="B9" s="23" t="s">
        <v>151</v>
      </c>
      <c r="C9" s="13" t="s">
        <v>71</v>
      </c>
      <c r="D9" s="13" t="s">
        <v>152</v>
      </c>
      <c r="E9" s="13" t="s">
        <v>153</v>
      </c>
      <c r="F9" s="13"/>
      <c r="G9" s="13"/>
      <c r="H9" s="13"/>
      <c r="I9" s="13"/>
      <c r="J9" s="13"/>
      <c r="K9" s="13"/>
      <c r="L9" s="21">
        <v>0</v>
      </c>
      <c r="M9" s="15">
        <f t="shared" ref="M9:M38" si="0">+IF(L9="",IF(LEFT(A9,3)="Acc","",1),L9)</f>
        <v>0</v>
      </c>
      <c r="N9" s="16">
        <f t="shared" ref="N9:N38" si="1">+IF(M9="","",IF(M9&gt;0,IF(AND(A9&gt;=1,A9&lt;=10),$D$3,IF(AND(A9&gt;=11,A9&lt;=20),$D$4,IF(AND(A9&gt;=21,A9&lt;=30),$D$5,IF(LEFT(A9,3)="Acc",1,"")))),M9))</f>
        <v>0</v>
      </c>
    </row>
    <row r="10" spans="1:14" x14ac:dyDescent="0.3">
      <c r="A10" s="12">
        <f>+A9+1</f>
        <v>2</v>
      </c>
      <c r="B10" s="38" t="s">
        <v>155</v>
      </c>
      <c r="C10" s="13" t="s">
        <v>71</v>
      </c>
      <c r="D10" s="13" t="s">
        <v>420</v>
      </c>
      <c r="E10" s="13"/>
      <c r="F10" s="13"/>
      <c r="G10" s="13"/>
      <c r="H10" s="13"/>
      <c r="I10" s="13"/>
      <c r="J10" s="13"/>
      <c r="K10" s="13"/>
      <c r="L10" s="21">
        <v>0</v>
      </c>
      <c r="M10" s="15">
        <f t="shared" si="0"/>
        <v>0</v>
      </c>
      <c r="N10" s="16">
        <f>+IF(M10="","",IF(M10&gt;0,IF(AND(A10&gt;=1,A10&lt;=10),$D$3,IF(AND(A10&gt;=11,A10&lt;=20),$D$4,IF(AND(A10&gt;=21,A10&lt;=30),$D$5,IF(LEFT(A10,3)="Acc",1,"")))),M10))</f>
        <v>0</v>
      </c>
    </row>
    <row r="11" spans="1:14" x14ac:dyDescent="0.3">
      <c r="A11" s="12">
        <f t="shared" ref="A11:A38" si="2">+A10+1</f>
        <v>3</v>
      </c>
      <c r="B11" s="23" t="s">
        <v>154</v>
      </c>
      <c r="C11" s="13" t="s">
        <v>71</v>
      </c>
      <c r="D11" s="13"/>
      <c r="E11" s="13"/>
      <c r="F11" s="13"/>
      <c r="G11" s="13"/>
      <c r="H11" s="13"/>
      <c r="I11" s="13"/>
      <c r="J11" s="13"/>
      <c r="K11" s="13"/>
      <c r="L11" s="21">
        <v>0</v>
      </c>
      <c r="M11" s="15">
        <f t="shared" si="0"/>
        <v>0</v>
      </c>
      <c r="N11" s="16">
        <f t="shared" si="1"/>
        <v>0</v>
      </c>
    </row>
    <row r="12" spans="1:14" x14ac:dyDescent="0.3">
      <c r="A12" s="12">
        <f t="shared" si="2"/>
        <v>4</v>
      </c>
      <c r="B12" s="23" t="s">
        <v>156</v>
      </c>
      <c r="C12" s="13" t="s">
        <v>71</v>
      </c>
      <c r="D12" s="13"/>
      <c r="E12" s="13"/>
      <c r="F12" s="13"/>
      <c r="G12" s="13"/>
      <c r="H12" s="13"/>
      <c r="I12" s="13"/>
      <c r="J12" s="13"/>
      <c r="K12" s="13"/>
      <c r="L12" s="21">
        <v>0</v>
      </c>
      <c r="M12" s="15">
        <f t="shared" si="0"/>
        <v>0</v>
      </c>
      <c r="N12" s="16">
        <f t="shared" si="1"/>
        <v>0</v>
      </c>
    </row>
    <row r="13" spans="1:14" x14ac:dyDescent="0.3">
      <c r="A13" s="12">
        <f t="shared" si="2"/>
        <v>5</v>
      </c>
      <c r="B13" s="23" t="s">
        <v>157</v>
      </c>
      <c r="C13" s="13" t="s">
        <v>71</v>
      </c>
      <c r="D13" s="13"/>
      <c r="E13" s="13"/>
      <c r="F13" s="13"/>
      <c r="G13" s="13"/>
      <c r="H13" s="13"/>
      <c r="I13" s="13"/>
      <c r="J13" s="13"/>
      <c r="K13" s="13"/>
      <c r="L13" s="21">
        <v>0</v>
      </c>
      <c r="M13" s="15">
        <f t="shared" si="0"/>
        <v>0</v>
      </c>
      <c r="N13" s="16">
        <f t="shared" si="1"/>
        <v>0</v>
      </c>
    </row>
    <row r="14" spans="1:14" x14ac:dyDescent="0.3">
      <c r="A14" s="12">
        <f t="shared" si="2"/>
        <v>6</v>
      </c>
      <c r="B14" s="31" t="s">
        <v>415</v>
      </c>
      <c r="C14" s="13" t="s">
        <v>71</v>
      </c>
      <c r="D14" s="13"/>
      <c r="E14" s="13"/>
      <c r="F14" s="13"/>
      <c r="G14" s="13"/>
      <c r="H14" s="13"/>
      <c r="I14" s="13"/>
      <c r="J14" s="13"/>
      <c r="K14" s="13"/>
      <c r="L14" s="21">
        <v>0</v>
      </c>
      <c r="M14" s="15">
        <f t="shared" si="0"/>
        <v>0</v>
      </c>
      <c r="N14" s="16">
        <f t="shared" si="1"/>
        <v>0</v>
      </c>
    </row>
    <row r="15" spans="1:14" x14ac:dyDescent="0.3">
      <c r="A15" s="12">
        <f t="shared" si="2"/>
        <v>7</v>
      </c>
      <c r="B15" s="31" t="s">
        <v>416</v>
      </c>
      <c r="C15" s="13" t="s">
        <v>71</v>
      </c>
      <c r="D15" s="13"/>
      <c r="E15" s="13"/>
      <c r="F15" s="13"/>
      <c r="G15" s="13"/>
      <c r="H15" s="13"/>
      <c r="I15" s="13"/>
      <c r="J15" s="13"/>
      <c r="K15" s="13"/>
      <c r="L15" s="21">
        <v>0</v>
      </c>
      <c r="M15" s="15">
        <f t="shared" si="0"/>
        <v>0</v>
      </c>
      <c r="N15" s="16">
        <f t="shared" si="1"/>
        <v>0</v>
      </c>
    </row>
    <row r="16" spans="1:14" x14ac:dyDescent="0.3">
      <c r="A16" s="12">
        <f t="shared" si="2"/>
        <v>8</v>
      </c>
      <c r="B16" s="31" t="s">
        <v>417</v>
      </c>
      <c r="C16" s="13" t="s">
        <v>71</v>
      </c>
      <c r="D16" s="13" t="s">
        <v>421</v>
      </c>
      <c r="E16" s="13"/>
      <c r="F16" s="13"/>
      <c r="G16" s="13"/>
      <c r="H16" s="13"/>
      <c r="I16" s="13"/>
      <c r="J16" s="13"/>
      <c r="K16" s="13"/>
      <c r="L16" s="21">
        <v>0</v>
      </c>
      <c r="M16" s="15">
        <f t="shared" si="0"/>
        <v>0</v>
      </c>
      <c r="N16" s="16">
        <f t="shared" si="1"/>
        <v>0</v>
      </c>
    </row>
    <row r="17" spans="1:14" x14ac:dyDescent="0.3">
      <c r="A17" s="12">
        <f t="shared" si="2"/>
        <v>9</v>
      </c>
      <c r="B17" s="48">
        <v>22081767</v>
      </c>
      <c r="C17" s="13" t="s">
        <v>71</v>
      </c>
      <c r="D17" s="53" t="s">
        <v>422</v>
      </c>
      <c r="E17" s="13"/>
      <c r="F17" s="53" t="s">
        <v>99</v>
      </c>
      <c r="G17" s="13"/>
      <c r="H17" s="13"/>
      <c r="I17" s="13"/>
      <c r="J17" s="13"/>
      <c r="K17" s="13"/>
      <c r="L17" s="21">
        <v>1</v>
      </c>
      <c r="M17" s="15">
        <f t="shared" si="0"/>
        <v>1</v>
      </c>
      <c r="N17" s="16">
        <f t="shared" si="1"/>
        <v>3</v>
      </c>
    </row>
    <row r="18" spans="1:14" x14ac:dyDescent="0.3">
      <c r="A18" s="12">
        <f t="shared" si="2"/>
        <v>10</v>
      </c>
      <c r="B18" s="48">
        <v>7406585</v>
      </c>
      <c r="C18" s="13" t="s">
        <v>71</v>
      </c>
      <c r="D18" s="13" t="s">
        <v>423</v>
      </c>
      <c r="E18" s="13"/>
      <c r="F18" s="13"/>
      <c r="G18" s="13"/>
      <c r="H18" s="13"/>
      <c r="I18" s="25"/>
      <c r="J18" s="13"/>
      <c r="K18" s="13"/>
      <c r="L18" s="21">
        <v>0</v>
      </c>
      <c r="M18" s="15">
        <f t="shared" si="0"/>
        <v>0</v>
      </c>
      <c r="N18" s="16">
        <f t="shared" si="1"/>
        <v>0</v>
      </c>
    </row>
    <row r="19" spans="1:14" x14ac:dyDescent="0.3">
      <c r="A19" s="12">
        <f t="shared" si="2"/>
        <v>11</v>
      </c>
      <c r="B19" s="23" t="s">
        <v>159</v>
      </c>
      <c r="C19" s="13" t="s">
        <v>71</v>
      </c>
      <c r="D19" s="58" t="s">
        <v>160</v>
      </c>
      <c r="E19" s="56">
        <v>45497</v>
      </c>
      <c r="F19" s="53" t="s">
        <v>414</v>
      </c>
      <c r="G19" s="13">
        <v>95</v>
      </c>
      <c r="H19" s="13"/>
      <c r="I19" s="25"/>
      <c r="J19" s="13"/>
      <c r="K19" s="13"/>
      <c r="L19" s="21">
        <v>1</v>
      </c>
      <c r="M19" s="15">
        <f t="shared" si="0"/>
        <v>1</v>
      </c>
      <c r="N19" s="17">
        <f t="shared" si="1"/>
        <v>2</v>
      </c>
    </row>
    <row r="20" spans="1:14" x14ac:dyDescent="0.3">
      <c r="A20" s="12">
        <f t="shared" si="2"/>
        <v>12</v>
      </c>
      <c r="B20" s="23" t="s">
        <v>161</v>
      </c>
      <c r="C20" s="13" t="s">
        <v>71</v>
      </c>
      <c r="D20" s="13"/>
      <c r="E20" s="13"/>
      <c r="F20" s="13"/>
      <c r="G20" s="13"/>
      <c r="H20" s="13"/>
      <c r="I20" s="25"/>
      <c r="J20" s="13"/>
      <c r="K20" s="13"/>
      <c r="L20" s="21">
        <v>0</v>
      </c>
      <c r="M20" s="15">
        <f t="shared" si="0"/>
        <v>0</v>
      </c>
      <c r="N20" s="17">
        <f t="shared" si="1"/>
        <v>0</v>
      </c>
    </row>
    <row r="21" spans="1:14" x14ac:dyDescent="0.3">
      <c r="A21" s="12">
        <f t="shared" si="2"/>
        <v>13</v>
      </c>
      <c r="B21" s="31" t="s">
        <v>174</v>
      </c>
      <c r="C21" s="13" t="s">
        <v>71</v>
      </c>
      <c r="D21" s="53" t="s">
        <v>171</v>
      </c>
      <c r="E21" s="13"/>
      <c r="F21" s="53" t="s">
        <v>30</v>
      </c>
      <c r="G21" s="13"/>
      <c r="H21" s="13"/>
      <c r="I21" s="25"/>
      <c r="J21" s="13"/>
      <c r="K21" s="13"/>
      <c r="L21" s="21">
        <v>1</v>
      </c>
      <c r="M21" s="15">
        <f t="shared" si="0"/>
        <v>1</v>
      </c>
      <c r="N21" s="17">
        <f t="shared" si="1"/>
        <v>2</v>
      </c>
    </row>
    <row r="22" spans="1:14" x14ac:dyDescent="0.3">
      <c r="A22" s="12">
        <f t="shared" si="2"/>
        <v>14</v>
      </c>
      <c r="B22" s="23" t="s">
        <v>162</v>
      </c>
      <c r="C22" s="13" t="s">
        <v>71</v>
      </c>
      <c r="D22" s="13"/>
      <c r="E22" s="13"/>
      <c r="F22" s="13"/>
      <c r="G22" s="13"/>
      <c r="H22" s="13"/>
      <c r="I22" s="25"/>
      <c r="J22" s="13"/>
      <c r="K22" s="13"/>
      <c r="L22" s="21">
        <v>0</v>
      </c>
      <c r="M22" s="15">
        <f t="shared" si="0"/>
        <v>0</v>
      </c>
      <c r="N22" s="17">
        <f t="shared" si="1"/>
        <v>0</v>
      </c>
    </row>
    <row r="23" spans="1:14" x14ac:dyDescent="0.3">
      <c r="A23" s="12">
        <f t="shared" si="2"/>
        <v>15</v>
      </c>
      <c r="B23" s="48">
        <v>9199220</v>
      </c>
      <c r="C23" s="13" t="s">
        <v>71</v>
      </c>
      <c r="D23" s="53" t="s">
        <v>11</v>
      </c>
      <c r="E23" s="13"/>
      <c r="F23" s="13"/>
      <c r="G23" s="13"/>
      <c r="H23" s="13"/>
      <c r="I23" s="25"/>
      <c r="J23" s="13"/>
      <c r="K23" s="13"/>
      <c r="L23" s="21">
        <v>1</v>
      </c>
      <c r="M23" s="15">
        <f t="shared" si="0"/>
        <v>1</v>
      </c>
      <c r="N23" s="17">
        <f t="shared" si="1"/>
        <v>2</v>
      </c>
    </row>
    <row r="24" spans="1:14" x14ac:dyDescent="0.3">
      <c r="A24" s="12">
        <f t="shared" si="2"/>
        <v>16</v>
      </c>
      <c r="B24" s="23" t="s">
        <v>163</v>
      </c>
      <c r="C24" s="13" t="s">
        <v>71</v>
      </c>
      <c r="D24" s="58" t="s">
        <v>164</v>
      </c>
      <c r="E24" s="13" t="s">
        <v>165</v>
      </c>
      <c r="F24" s="13"/>
      <c r="G24" s="13"/>
      <c r="H24" s="13"/>
      <c r="I24" s="25"/>
      <c r="J24" s="13"/>
      <c r="K24" s="13"/>
      <c r="L24" s="21">
        <v>0</v>
      </c>
      <c r="M24" s="15">
        <f t="shared" si="0"/>
        <v>0</v>
      </c>
      <c r="N24" s="17">
        <f t="shared" si="1"/>
        <v>0</v>
      </c>
    </row>
    <row r="25" spans="1:14" x14ac:dyDescent="0.3">
      <c r="A25" s="12">
        <f t="shared" si="2"/>
        <v>17</v>
      </c>
      <c r="B25" s="48">
        <v>21142650</v>
      </c>
      <c r="C25" s="13" t="s">
        <v>71</v>
      </c>
      <c r="D25" s="13" t="s">
        <v>424</v>
      </c>
      <c r="E25" s="13"/>
      <c r="F25" s="13"/>
      <c r="G25" s="13"/>
      <c r="H25" s="13"/>
      <c r="I25" s="25"/>
      <c r="J25" s="13"/>
      <c r="K25" s="13"/>
      <c r="L25" s="21">
        <v>0</v>
      </c>
      <c r="M25" s="15">
        <f t="shared" si="0"/>
        <v>0</v>
      </c>
      <c r="N25" s="17">
        <f t="shared" si="1"/>
        <v>0</v>
      </c>
    </row>
    <row r="26" spans="1:14" x14ac:dyDescent="0.3">
      <c r="A26" s="12">
        <f t="shared" si="2"/>
        <v>18</v>
      </c>
      <c r="B26" s="48">
        <v>9435092</v>
      </c>
      <c r="C26" s="13" t="s">
        <v>71</v>
      </c>
      <c r="D26" s="13"/>
      <c r="E26" s="13"/>
      <c r="F26" s="13"/>
      <c r="G26" s="13"/>
      <c r="H26" s="13"/>
      <c r="I26" s="25"/>
      <c r="J26" s="13"/>
      <c r="K26" s="13"/>
      <c r="L26" s="21">
        <v>0</v>
      </c>
      <c r="M26" s="15">
        <f t="shared" si="0"/>
        <v>0</v>
      </c>
      <c r="N26" s="17">
        <f t="shared" si="1"/>
        <v>0</v>
      </c>
    </row>
    <row r="27" spans="1:14" x14ac:dyDescent="0.3">
      <c r="A27" s="12">
        <f t="shared" si="2"/>
        <v>19</v>
      </c>
      <c r="B27" s="43"/>
      <c r="C27" s="43"/>
      <c r="D27" s="49"/>
      <c r="E27" s="49"/>
      <c r="F27" s="49"/>
      <c r="G27" s="49"/>
      <c r="H27" s="49"/>
      <c r="I27" s="49"/>
      <c r="J27" s="49"/>
      <c r="K27" s="49"/>
      <c r="L27" s="43"/>
      <c r="M27" s="43"/>
      <c r="N27" s="43"/>
    </row>
    <row r="28" spans="1:14" x14ac:dyDescent="0.3">
      <c r="A28" s="12">
        <f t="shared" si="2"/>
        <v>20</v>
      </c>
      <c r="B28" s="23" t="s">
        <v>166</v>
      </c>
      <c r="C28" s="13" t="s">
        <v>71</v>
      </c>
      <c r="D28" s="13"/>
      <c r="E28" s="13"/>
      <c r="F28" s="13"/>
      <c r="G28" s="13"/>
      <c r="H28" s="13"/>
      <c r="I28" s="25"/>
      <c r="J28" s="13"/>
      <c r="K28" s="13"/>
      <c r="L28" s="21">
        <v>0</v>
      </c>
      <c r="M28" s="15">
        <f t="shared" si="0"/>
        <v>0</v>
      </c>
      <c r="N28" s="17">
        <f t="shared" si="1"/>
        <v>0</v>
      </c>
    </row>
    <row r="29" spans="1:14" x14ac:dyDescent="0.3">
      <c r="A29" s="12">
        <f t="shared" si="2"/>
        <v>21</v>
      </c>
      <c r="B29" s="23" t="s">
        <v>168</v>
      </c>
      <c r="C29" s="13" t="s">
        <v>71</v>
      </c>
      <c r="D29" s="58" t="s">
        <v>169</v>
      </c>
      <c r="E29" s="56">
        <v>42191</v>
      </c>
      <c r="F29" s="57" t="s">
        <v>167</v>
      </c>
      <c r="G29" s="13" t="s">
        <v>153</v>
      </c>
      <c r="H29" s="58" t="s">
        <v>170</v>
      </c>
      <c r="I29" s="11" t="s">
        <v>153</v>
      </c>
      <c r="J29" s="62" t="s">
        <v>171</v>
      </c>
      <c r="K29" s="11" t="s">
        <v>172</v>
      </c>
      <c r="L29" s="21">
        <v>1</v>
      </c>
      <c r="M29" s="15">
        <f t="shared" si="0"/>
        <v>1</v>
      </c>
      <c r="N29" s="18">
        <f t="shared" si="1"/>
        <v>1</v>
      </c>
    </row>
    <row r="30" spans="1:14" x14ac:dyDescent="0.3">
      <c r="A30" s="12">
        <f t="shared" si="2"/>
        <v>22</v>
      </c>
      <c r="B30" s="23" t="s">
        <v>173</v>
      </c>
      <c r="C30" s="13" t="s">
        <v>71</v>
      </c>
      <c r="D30" s="13"/>
      <c r="E30" s="20"/>
      <c r="F30" s="13"/>
      <c r="G30" s="20"/>
      <c r="H30" s="13"/>
      <c r="I30" s="25"/>
      <c r="J30" s="13"/>
      <c r="K30" s="13"/>
      <c r="L30" s="21">
        <v>0</v>
      </c>
      <c r="M30" s="15">
        <f t="shared" si="0"/>
        <v>0</v>
      </c>
      <c r="N30" s="18">
        <f t="shared" si="1"/>
        <v>0</v>
      </c>
    </row>
    <row r="31" spans="1:14" x14ac:dyDescent="0.3">
      <c r="A31" s="12">
        <f t="shared" si="2"/>
        <v>23</v>
      </c>
      <c r="B31" s="48">
        <v>10419588</v>
      </c>
      <c r="C31" s="13" t="s">
        <v>71</v>
      </c>
      <c r="D31" s="13" t="s">
        <v>152</v>
      </c>
      <c r="E31" s="20"/>
      <c r="F31" s="13"/>
      <c r="G31" s="20"/>
      <c r="H31" s="13"/>
      <c r="I31" s="25"/>
      <c r="J31" s="13"/>
      <c r="K31" s="13"/>
      <c r="L31" s="21">
        <v>0</v>
      </c>
      <c r="M31" s="15">
        <f t="shared" si="0"/>
        <v>0</v>
      </c>
      <c r="N31" s="18">
        <f t="shared" si="1"/>
        <v>0</v>
      </c>
    </row>
    <row r="32" spans="1:14" x14ac:dyDescent="0.3">
      <c r="A32" s="12">
        <f t="shared" si="2"/>
        <v>24</v>
      </c>
      <c r="B32" s="48">
        <v>10442760</v>
      </c>
      <c r="C32" s="13" t="s">
        <v>71</v>
      </c>
      <c r="D32" s="13"/>
      <c r="E32" s="20"/>
      <c r="F32" s="13"/>
      <c r="G32" s="13"/>
      <c r="H32" s="13"/>
      <c r="I32" s="25"/>
      <c r="J32" s="13"/>
      <c r="K32" s="13"/>
      <c r="L32" s="21">
        <v>0</v>
      </c>
      <c r="M32" s="15">
        <f t="shared" si="0"/>
        <v>0</v>
      </c>
      <c r="N32" s="18">
        <f t="shared" si="1"/>
        <v>0</v>
      </c>
    </row>
    <row r="33" spans="1:14" x14ac:dyDescent="0.3">
      <c r="A33" s="12">
        <f t="shared" si="2"/>
        <v>25</v>
      </c>
      <c r="B33" s="48">
        <v>25707576</v>
      </c>
      <c r="C33" s="13" t="s">
        <v>71</v>
      </c>
      <c r="D33" s="13" t="s">
        <v>425</v>
      </c>
      <c r="E33" s="20"/>
      <c r="F33" s="13" t="s">
        <v>426</v>
      </c>
      <c r="G33" s="13"/>
      <c r="H33" s="13"/>
      <c r="I33" s="25"/>
      <c r="J33" s="13"/>
      <c r="K33" s="13"/>
      <c r="L33" s="21">
        <v>0</v>
      </c>
      <c r="M33" s="15">
        <f t="shared" si="0"/>
        <v>0</v>
      </c>
      <c r="N33" s="18">
        <f t="shared" si="1"/>
        <v>0</v>
      </c>
    </row>
    <row r="34" spans="1:14" x14ac:dyDescent="0.3">
      <c r="A34" s="12">
        <f t="shared" si="2"/>
        <v>26</v>
      </c>
      <c r="B34" s="48">
        <v>25724565</v>
      </c>
      <c r="C34" s="13" t="s">
        <v>71</v>
      </c>
      <c r="D34" s="13"/>
      <c r="E34" s="13"/>
      <c r="F34" s="13"/>
      <c r="G34" s="13"/>
      <c r="H34" s="13"/>
      <c r="I34" s="25"/>
      <c r="J34" s="13"/>
      <c r="K34" s="13"/>
      <c r="L34" s="21">
        <v>0</v>
      </c>
      <c r="M34" s="15">
        <f t="shared" si="0"/>
        <v>0</v>
      </c>
      <c r="N34" s="18">
        <f t="shared" si="1"/>
        <v>0</v>
      </c>
    </row>
    <row r="35" spans="1:14" x14ac:dyDescent="0.3">
      <c r="A35" s="12">
        <f t="shared" si="2"/>
        <v>27</v>
      </c>
      <c r="B35" s="31" t="s">
        <v>418</v>
      </c>
      <c r="C35" s="13" t="s">
        <v>71</v>
      </c>
      <c r="D35" s="13" t="s">
        <v>425</v>
      </c>
      <c r="E35" s="13"/>
      <c r="F35" s="13"/>
      <c r="G35" s="13"/>
      <c r="H35" s="13"/>
      <c r="I35" s="25"/>
      <c r="J35" s="13"/>
      <c r="K35" s="13"/>
      <c r="L35" s="21">
        <v>0</v>
      </c>
      <c r="M35" s="15">
        <f t="shared" si="0"/>
        <v>0</v>
      </c>
      <c r="N35" s="18">
        <f t="shared" si="1"/>
        <v>0</v>
      </c>
    </row>
    <row r="36" spans="1:14" x14ac:dyDescent="0.3">
      <c r="A36" s="12">
        <f t="shared" si="2"/>
        <v>28</v>
      </c>
      <c r="B36" s="48">
        <v>43790584</v>
      </c>
      <c r="C36" s="13" t="s">
        <v>71</v>
      </c>
      <c r="D36" s="13"/>
      <c r="E36" s="13"/>
      <c r="F36" s="13"/>
      <c r="G36" s="13"/>
      <c r="H36" s="13"/>
      <c r="I36" s="25"/>
      <c r="J36" s="13"/>
      <c r="K36" s="13"/>
      <c r="L36" s="21">
        <v>0</v>
      </c>
      <c r="M36" s="15">
        <f t="shared" si="0"/>
        <v>0</v>
      </c>
      <c r="N36" s="18">
        <f t="shared" si="1"/>
        <v>0</v>
      </c>
    </row>
    <row r="37" spans="1:14" x14ac:dyDescent="0.3">
      <c r="A37" s="12">
        <f t="shared" si="2"/>
        <v>29</v>
      </c>
      <c r="B37" s="48">
        <v>5396317</v>
      </c>
      <c r="C37" s="13" t="s">
        <v>71</v>
      </c>
      <c r="D37" s="13" t="s">
        <v>427</v>
      </c>
      <c r="E37" s="13"/>
      <c r="F37" s="13"/>
      <c r="G37" s="13"/>
      <c r="H37" s="13"/>
      <c r="I37" s="25"/>
      <c r="J37" s="13"/>
      <c r="K37" s="13"/>
      <c r="L37" s="21">
        <v>0</v>
      </c>
      <c r="M37" s="15">
        <f t="shared" si="0"/>
        <v>0</v>
      </c>
      <c r="N37" s="18">
        <f t="shared" si="1"/>
        <v>0</v>
      </c>
    </row>
    <row r="38" spans="1:14" x14ac:dyDescent="0.3">
      <c r="A38" s="12">
        <f t="shared" si="2"/>
        <v>30</v>
      </c>
      <c r="B38" s="31" t="s">
        <v>419</v>
      </c>
      <c r="C38" s="13" t="s">
        <v>71</v>
      </c>
      <c r="D38" s="13"/>
      <c r="E38" s="13"/>
      <c r="F38" s="13"/>
      <c r="G38" s="13"/>
      <c r="H38" s="13"/>
      <c r="I38" s="25"/>
      <c r="J38" s="13"/>
      <c r="K38" s="13"/>
      <c r="L38" s="21">
        <v>0</v>
      </c>
      <c r="M38" s="15">
        <f t="shared" si="0"/>
        <v>0</v>
      </c>
      <c r="N38" s="18">
        <f t="shared" si="1"/>
        <v>0</v>
      </c>
    </row>
    <row r="39" spans="1:14" x14ac:dyDescent="0.3">
      <c r="B39" s="10"/>
    </row>
    <row r="40" spans="1:14" x14ac:dyDescent="0.3">
      <c r="B40" s="10"/>
    </row>
    <row r="41" spans="1:14" x14ac:dyDescent="0.3">
      <c r="B41" s="10"/>
    </row>
    <row r="42" spans="1:14" x14ac:dyDescent="0.3">
      <c r="B42" s="10"/>
    </row>
    <row r="43" spans="1:14" x14ac:dyDescent="0.3">
      <c r="B43" s="10"/>
    </row>
    <row r="44" spans="1:14" x14ac:dyDescent="0.3">
      <c r="B44" s="10"/>
    </row>
    <row r="45" spans="1:14" x14ac:dyDescent="0.3">
      <c r="C45" s="11"/>
      <c r="D45" s="11"/>
      <c r="E45" s="11"/>
      <c r="F45" s="11"/>
      <c r="G45" s="11"/>
      <c r="H45" s="11"/>
      <c r="I45" s="11"/>
      <c r="J45" s="11"/>
      <c r="K45" s="11"/>
    </row>
    <row r="46" spans="1:14" x14ac:dyDescent="0.3">
      <c r="C46" s="11"/>
      <c r="D46" s="11"/>
      <c r="E46" s="11"/>
      <c r="F46" s="11"/>
      <c r="G46" s="11"/>
      <c r="H46" s="11"/>
      <c r="I46" s="11"/>
      <c r="J46" s="11"/>
      <c r="K46" s="11"/>
    </row>
  </sheetData>
  <mergeCells count="1">
    <mergeCell ref="A1:N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7C90E-D9E0-4172-BC91-C47D6D50D87A}">
  <dimension ref="A1:N46"/>
  <sheetViews>
    <sheetView zoomScale="70" zoomScaleNormal="70" workbookViewId="0">
      <selection activeCell="F36" sqref="F36"/>
    </sheetView>
  </sheetViews>
  <sheetFormatPr baseColWidth="10" defaultRowHeight="14.4" x14ac:dyDescent="0.3"/>
  <cols>
    <col min="1" max="1" width="12.6640625" style="10" customWidth="1"/>
    <col min="2" max="2" width="11.5546875" style="22"/>
    <col min="3" max="3" width="20.6640625" style="10" customWidth="1"/>
    <col min="4" max="4" width="14.109375" style="10" customWidth="1"/>
    <col min="5" max="5" width="11.88671875" style="10" customWidth="1"/>
    <col min="6" max="9" width="10.6640625" style="10" customWidth="1"/>
    <col min="10" max="10" width="23.109375" style="10" customWidth="1"/>
    <col min="11" max="11" width="10.6640625" style="10" customWidth="1"/>
    <col min="12" max="12" width="13.33203125" style="10" bestFit="1" customWidth="1"/>
    <col min="13" max="13" width="13.109375" style="10" bestFit="1" customWidth="1"/>
    <col min="14" max="14" width="12.5546875" style="10" bestFit="1" customWidth="1"/>
    <col min="15" max="16384" width="11.5546875" style="9"/>
  </cols>
  <sheetData>
    <row r="1" spans="1:14" x14ac:dyDescent="0.3">
      <c r="A1" s="52" t="s">
        <v>136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3" spans="1:14" x14ac:dyDescent="0.3">
      <c r="C3" s="13" t="s">
        <v>123</v>
      </c>
      <c r="D3" s="12">
        <v>3</v>
      </c>
      <c r="L3" s="12" t="s">
        <v>106</v>
      </c>
      <c r="M3" s="12" t="s">
        <v>107</v>
      </c>
      <c r="N3" s="12" t="s">
        <v>108</v>
      </c>
    </row>
    <row r="4" spans="1:14" x14ac:dyDescent="0.3">
      <c r="C4" s="13" t="s">
        <v>124</v>
      </c>
      <c r="D4" s="12">
        <v>2</v>
      </c>
      <c r="L4" s="12">
        <f>+SUM(L9:L43)</f>
        <v>5</v>
      </c>
      <c r="M4" s="12">
        <f>+SUM(M9:M43)</f>
        <v>5</v>
      </c>
      <c r="N4" s="18">
        <f>+SUM(N9:N45)</f>
        <v>11</v>
      </c>
    </row>
    <row r="5" spans="1:14" x14ac:dyDescent="0.3">
      <c r="C5" s="13" t="s">
        <v>125</v>
      </c>
      <c r="D5" s="12">
        <v>1</v>
      </c>
      <c r="L5" s="12">
        <f>+COUNT(L9:L43)</f>
        <v>26</v>
      </c>
      <c r="M5" s="12">
        <f>+COUNT(M9:M43)</f>
        <v>26</v>
      </c>
      <c r="N5" s="18">
        <f>COUNT(N9:N18)*D3+COUNT(N19:N28)*D4+COUNT(N29:N38)*D5+COUNT(N39:N45)</f>
        <v>55</v>
      </c>
    </row>
    <row r="6" spans="1:14" x14ac:dyDescent="0.3">
      <c r="L6" s="14">
        <f>+L4/L5</f>
        <v>0.19230769230769232</v>
      </c>
      <c r="M6" s="14">
        <f>+M4/M5</f>
        <v>0.19230769230769232</v>
      </c>
      <c r="N6" s="44">
        <f>+N4/N5</f>
        <v>0.2</v>
      </c>
    </row>
    <row r="8" spans="1:14" x14ac:dyDescent="0.3">
      <c r="A8" s="28" t="s">
        <v>150</v>
      </c>
      <c r="B8" s="28" t="s">
        <v>110</v>
      </c>
      <c r="C8" s="29" t="s">
        <v>111</v>
      </c>
      <c r="D8" s="29" t="s">
        <v>112</v>
      </c>
      <c r="E8" s="29" t="s">
        <v>137</v>
      </c>
      <c r="F8" s="29" t="s">
        <v>113</v>
      </c>
      <c r="G8" s="29" t="s">
        <v>138</v>
      </c>
      <c r="H8" s="29" t="s">
        <v>114</v>
      </c>
      <c r="I8" s="29" t="s">
        <v>139</v>
      </c>
      <c r="J8" s="29" t="s">
        <v>115</v>
      </c>
      <c r="K8" s="29" t="s">
        <v>140</v>
      </c>
      <c r="L8" s="21" t="s">
        <v>141</v>
      </c>
      <c r="M8" s="12"/>
      <c r="N8" s="12"/>
    </row>
    <row r="9" spans="1:14" ht="14.4" customHeight="1" x14ac:dyDescent="0.3">
      <c r="A9" s="28">
        <v>1</v>
      </c>
      <c r="B9" s="31" t="s">
        <v>428</v>
      </c>
      <c r="C9" s="29" t="s">
        <v>73</v>
      </c>
      <c r="D9" s="66" t="s">
        <v>11</v>
      </c>
      <c r="E9" s="59"/>
      <c r="F9" s="59"/>
      <c r="G9" s="59"/>
      <c r="H9" s="59"/>
      <c r="I9" s="59"/>
      <c r="J9" s="59"/>
      <c r="K9" s="59"/>
      <c r="L9" s="21">
        <v>1</v>
      </c>
      <c r="M9" s="15">
        <f t="shared" ref="M9:M38" si="0">+IF(L9="",IF(LEFT(A9,3)="Acc","",1),L9)</f>
        <v>1</v>
      </c>
      <c r="N9" s="16">
        <f t="shared" ref="N9:N38" si="1">+IF(M9="","",IF(M9&gt;0,IF(AND(A9&gt;=1,A9&lt;=10),$D$3,IF(AND(A9&gt;=11,A9&lt;=20),$D$4,IF(AND(A9&gt;=21,A9&lt;=30),$D$5,IF(LEFT(A9,3)="Acc",1,"")))),M9))</f>
        <v>3</v>
      </c>
    </row>
    <row r="10" spans="1:14" x14ac:dyDescent="0.3">
      <c r="A10" s="28">
        <v>2</v>
      </c>
      <c r="B10" s="23" t="s">
        <v>429</v>
      </c>
      <c r="C10" s="29" t="s">
        <v>73</v>
      </c>
      <c r="D10" s="59" t="s">
        <v>98</v>
      </c>
      <c r="E10" s="59"/>
      <c r="F10" s="59" t="s">
        <v>14</v>
      </c>
      <c r="G10" s="59"/>
      <c r="H10" s="59"/>
      <c r="I10" s="59"/>
      <c r="J10" s="59"/>
      <c r="K10" s="59"/>
      <c r="L10" s="21">
        <v>0</v>
      </c>
      <c r="M10" s="15">
        <f t="shared" si="0"/>
        <v>0</v>
      </c>
      <c r="N10" s="16">
        <f>+IF(M10="","",IF(M10&gt;0,IF(AND(A10&gt;=1,A10&lt;=10),$D$3,IF(AND(A10&gt;=11,A10&lt;=20),$D$4,IF(AND(A10&gt;=21,A10&lt;=30),$D$5,IF(LEFT(A10,3)="Acc",1,"")))),M10))</f>
        <v>0</v>
      </c>
    </row>
    <row r="11" spans="1:14" ht="14.4" customHeight="1" x14ac:dyDescent="0.3">
      <c r="A11" s="28">
        <v>3</v>
      </c>
      <c r="B11" s="23">
        <v>20563238</v>
      </c>
      <c r="C11" s="29" t="s">
        <v>73</v>
      </c>
      <c r="D11" s="59"/>
      <c r="E11" s="59"/>
      <c r="F11" s="59"/>
      <c r="G11" s="59"/>
      <c r="H11" s="59"/>
      <c r="I11" s="59"/>
      <c r="J11" s="59"/>
      <c r="K11" s="59"/>
      <c r="L11" s="21">
        <v>0</v>
      </c>
      <c r="M11" s="15">
        <f t="shared" si="0"/>
        <v>0</v>
      </c>
      <c r="N11" s="16">
        <f t="shared" si="1"/>
        <v>0</v>
      </c>
    </row>
    <row r="12" spans="1:14" ht="14.4" customHeight="1" x14ac:dyDescent="0.3">
      <c r="A12" s="28">
        <v>4</v>
      </c>
      <c r="B12" s="23" t="s">
        <v>430</v>
      </c>
      <c r="C12" s="29" t="s">
        <v>73</v>
      </c>
      <c r="D12" s="59" t="s">
        <v>22</v>
      </c>
      <c r="E12" s="59"/>
      <c r="F12" s="59"/>
      <c r="G12" s="59"/>
      <c r="H12" s="59"/>
      <c r="I12" s="59"/>
      <c r="J12" s="59"/>
      <c r="K12" s="59"/>
      <c r="L12" s="21">
        <v>0</v>
      </c>
      <c r="M12" s="15">
        <f t="shared" si="0"/>
        <v>0</v>
      </c>
      <c r="N12" s="16">
        <f t="shared" si="1"/>
        <v>0</v>
      </c>
    </row>
    <row r="13" spans="1:14" x14ac:dyDescent="0.3">
      <c r="A13" s="28">
        <v>5</v>
      </c>
      <c r="B13" s="23">
        <v>40818054</v>
      </c>
      <c r="C13" s="29" t="s">
        <v>73</v>
      </c>
      <c r="D13" s="59"/>
      <c r="E13" s="59"/>
      <c r="F13" s="59"/>
      <c r="G13" s="59"/>
      <c r="H13" s="59"/>
      <c r="I13" s="59"/>
      <c r="J13" s="59"/>
      <c r="K13" s="59"/>
      <c r="L13" s="21">
        <v>0</v>
      </c>
      <c r="M13" s="15">
        <f t="shared" si="0"/>
        <v>0</v>
      </c>
      <c r="N13" s="16">
        <f t="shared" si="1"/>
        <v>0</v>
      </c>
    </row>
    <row r="14" spans="1:14" x14ac:dyDescent="0.3">
      <c r="A14" s="28">
        <v>6</v>
      </c>
      <c r="B14" s="31" t="s">
        <v>431</v>
      </c>
      <c r="C14" s="29" t="s">
        <v>73</v>
      </c>
      <c r="D14" s="59"/>
      <c r="E14" s="59"/>
      <c r="F14" s="59"/>
      <c r="G14" s="59"/>
      <c r="H14" s="59"/>
      <c r="I14" s="59"/>
      <c r="J14" s="59"/>
      <c r="K14" s="59"/>
      <c r="L14" s="21">
        <v>0</v>
      </c>
      <c r="M14" s="15">
        <f t="shared" si="0"/>
        <v>0</v>
      </c>
      <c r="N14" s="16">
        <f t="shared" si="1"/>
        <v>0</v>
      </c>
    </row>
    <row r="15" spans="1:14" x14ac:dyDescent="0.3">
      <c r="A15" s="28">
        <v>7</v>
      </c>
      <c r="B15" s="23">
        <v>18906774</v>
      </c>
      <c r="C15" s="29" t="s">
        <v>73</v>
      </c>
      <c r="D15" s="59"/>
      <c r="E15" s="59"/>
      <c r="F15" s="59"/>
      <c r="G15" s="59"/>
      <c r="H15" s="59"/>
      <c r="I15" s="59"/>
      <c r="J15" s="59"/>
      <c r="K15" s="59"/>
      <c r="L15" s="21">
        <v>0</v>
      </c>
      <c r="M15" s="15">
        <f t="shared" si="0"/>
        <v>0</v>
      </c>
      <c r="N15" s="16">
        <f t="shared" si="1"/>
        <v>0</v>
      </c>
    </row>
    <row r="16" spans="1:14" x14ac:dyDescent="0.3">
      <c r="A16" s="28">
        <v>8</v>
      </c>
      <c r="B16" s="23" t="s">
        <v>432</v>
      </c>
      <c r="C16" s="29" t="s">
        <v>73</v>
      </c>
      <c r="D16" s="59" t="s">
        <v>34</v>
      </c>
      <c r="E16" s="59"/>
      <c r="F16" s="59" t="s">
        <v>129</v>
      </c>
      <c r="G16" s="59"/>
      <c r="H16" s="59" t="s">
        <v>14</v>
      </c>
      <c r="I16" s="59"/>
      <c r="J16" s="59"/>
      <c r="K16" s="59"/>
      <c r="L16" s="21">
        <v>0</v>
      </c>
      <c r="M16" s="15">
        <f t="shared" si="0"/>
        <v>0</v>
      </c>
      <c r="N16" s="16">
        <f t="shared" si="1"/>
        <v>0</v>
      </c>
    </row>
    <row r="17" spans="1:14" x14ac:dyDescent="0.3">
      <c r="A17" s="28">
        <v>9</v>
      </c>
      <c r="B17" s="23" t="s">
        <v>433</v>
      </c>
      <c r="C17" s="29" t="s">
        <v>73</v>
      </c>
      <c r="D17" s="66" t="s">
        <v>23</v>
      </c>
      <c r="E17" s="59"/>
      <c r="F17" s="59"/>
      <c r="G17" s="59"/>
      <c r="H17" s="59"/>
      <c r="I17" s="59"/>
      <c r="J17" s="59"/>
      <c r="K17" s="59"/>
      <c r="L17" s="21">
        <v>1</v>
      </c>
      <c r="M17" s="15">
        <f t="shared" si="0"/>
        <v>1</v>
      </c>
      <c r="N17" s="16">
        <f t="shared" si="1"/>
        <v>3</v>
      </c>
    </row>
    <row r="18" spans="1:14" ht="14.4" customHeight="1" x14ac:dyDescent="0.3">
      <c r="A18" s="28">
        <v>10</v>
      </c>
      <c r="B18" s="23">
        <v>25723190</v>
      </c>
      <c r="C18" s="29" t="s">
        <v>73</v>
      </c>
      <c r="D18" s="59"/>
      <c r="E18" s="59"/>
      <c r="F18" s="59"/>
      <c r="G18" s="59"/>
      <c r="H18" s="59"/>
      <c r="I18" s="59"/>
      <c r="J18" s="59"/>
      <c r="K18" s="59"/>
      <c r="L18" s="21">
        <v>0</v>
      </c>
      <c r="M18" s="15">
        <f t="shared" si="0"/>
        <v>0</v>
      </c>
      <c r="N18" s="16">
        <f t="shared" si="1"/>
        <v>0</v>
      </c>
    </row>
    <row r="19" spans="1:14" ht="14.4" customHeight="1" x14ac:dyDescent="0.3">
      <c r="A19" s="28">
        <v>11</v>
      </c>
      <c r="B19" s="23" t="s">
        <v>434</v>
      </c>
      <c r="C19" s="29" t="s">
        <v>73</v>
      </c>
      <c r="D19" s="59"/>
      <c r="E19" s="59"/>
      <c r="F19" s="59"/>
      <c r="G19" s="59"/>
      <c r="H19" s="59"/>
      <c r="I19" s="59"/>
      <c r="J19" s="59"/>
      <c r="K19" s="59"/>
      <c r="L19" s="21">
        <v>0</v>
      </c>
      <c r="M19" s="15">
        <f t="shared" si="0"/>
        <v>0</v>
      </c>
      <c r="N19" s="17">
        <f t="shared" si="1"/>
        <v>0</v>
      </c>
    </row>
    <row r="20" spans="1:14" ht="14.4" customHeight="1" x14ac:dyDescent="0.3">
      <c r="A20" s="28">
        <v>12</v>
      </c>
      <c r="B20" s="31" t="s">
        <v>435</v>
      </c>
      <c r="C20" s="29" t="s">
        <v>73</v>
      </c>
      <c r="D20" s="59"/>
      <c r="E20" s="59"/>
      <c r="F20" s="59"/>
      <c r="G20" s="59"/>
      <c r="H20" s="59"/>
      <c r="I20" s="59"/>
      <c r="J20" s="59"/>
      <c r="K20" s="59"/>
      <c r="L20" s="21">
        <v>0</v>
      </c>
      <c r="M20" s="15">
        <f t="shared" si="0"/>
        <v>0</v>
      </c>
      <c r="N20" s="17">
        <f t="shared" si="1"/>
        <v>0</v>
      </c>
    </row>
    <row r="21" spans="1:14" ht="14.4" customHeight="1" x14ac:dyDescent="0.3">
      <c r="A21" s="28">
        <v>13</v>
      </c>
      <c r="B21" s="43"/>
      <c r="C21" s="43"/>
      <c r="D21" s="49"/>
      <c r="E21" s="49"/>
      <c r="F21" s="49"/>
      <c r="G21" s="49"/>
      <c r="H21" s="49"/>
      <c r="I21" s="49"/>
      <c r="J21" s="49"/>
      <c r="K21" s="49"/>
      <c r="L21" s="43"/>
      <c r="M21" s="43"/>
      <c r="N21" s="43"/>
    </row>
    <row r="22" spans="1:14" x14ac:dyDescent="0.3">
      <c r="A22" s="28">
        <v>14</v>
      </c>
      <c r="B22" s="31" t="s">
        <v>436</v>
      </c>
      <c r="C22" s="29" t="s">
        <v>73</v>
      </c>
      <c r="D22" s="66" t="s">
        <v>13</v>
      </c>
      <c r="E22" s="59"/>
      <c r="F22" s="59" t="s">
        <v>30</v>
      </c>
      <c r="G22" s="59"/>
      <c r="H22" s="59" t="s">
        <v>158</v>
      </c>
      <c r="I22" s="59"/>
      <c r="J22" s="59"/>
      <c r="K22" s="59"/>
      <c r="L22" s="21">
        <v>1</v>
      </c>
      <c r="M22" s="15">
        <f t="shared" si="0"/>
        <v>1</v>
      </c>
      <c r="N22" s="17">
        <f t="shared" si="1"/>
        <v>2</v>
      </c>
    </row>
    <row r="23" spans="1:14" x14ac:dyDescent="0.3">
      <c r="A23" s="28">
        <v>15</v>
      </c>
      <c r="B23" s="23" t="s">
        <v>437</v>
      </c>
      <c r="C23" s="29" t="s">
        <v>73</v>
      </c>
      <c r="D23" s="59"/>
      <c r="E23" s="59"/>
      <c r="F23" s="59"/>
      <c r="G23" s="59"/>
      <c r="H23" s="59"/>
      <c r="I23" s="59"/>
      <c r="J23" s="59"/>
      <c r="K23" s="59"/>
      <c r="L23" s="21">
        <v>0</v>
      </c>
      <c r="M23" s="15">
        <f t="shared" si="0"/>
        <v>0</v>
      </c>
      <c r="N23" s="17">
        <f t="shared" si="1"/>
        <v>0</v>
      </c>
    </row>
    <row r="24" spans="1:14" ht="14.4" customHeight="1" x14ac:dyDescent="0.3">
      <c r="A24" s="28">
        <v>16</v>
      </c>
      <c r="B24" s="38" t="s">
        <v>438</v>
      </c>
      <c r="C24" s="29" t="s">
        <v>73</v>
      </c>
      <c r="D24" s="59"/>
      <c r="E24" s="59"/>
      <c r="F24" s="59"/>
      <c r="G24" s="59"/>
      <c r="H24" s="59"/>
      <c r="I24" s="59"/>
      <c r="J24" s="59"/>
      <c r="K24" s="59"/>
      <c r="L24" s="21">
        <v>0</v>
      </c>
      <c r="M24" s="15">
        <f t="shared" si="0"/>
        <v>0</v>
      </c>
      <c r="N24" s="17">
        <f t="shared" si="1"/>
        <v>0</v>
      </c>
    </row>
    <row r="25" spans="1:14" ht="14.4" customHeight="1" x14ac:dyDescent="0.3">
      <c r="A25" s="28">
        <v>17</v>
      </c>
      <c r="B25" s="23">
        <v>80295221</v>
      </c>
      <c r="C25" s="29" t="s">
        <v>73</v>
      </c>
      <c r="D25" s="66" t="s">
        <v>11</v>
      </c>
      <c r="E25" s="59"/>
      <c r="F25" s="59"/>
      <c r="G25" s="59"/>
      <c r="H25" s="59"/>
      <c r="I25" s="59"/>
      <c r="J25" s="59"/>
      <c r="K25" s="59"/>
      <c r="L25" s="21">
        <v>1</v>
      </c>
      <c r="M25" s="15">
        <f t="shared" si="0"/>
        <v>1</v>
      </c>
      <c r="N25" s="17">
        <f t="shared" si="1"/>
        <v>2</v>
      </c>
    </row>
    <row r="26" spans="1:14" ht="14.4" customHeight="1" x14ac:dyDescent="0.3">
      <c r="A26" s="28">
        <v>18</v>
      </c>
      <c r="B26" s="23" t="s">
        <v>439</v>
      </c>
      <c r="C26" s="29" t="s">
        <v>73</v>
      </c>
      <c r="D26" s="59" t="s">
        <v>46</v>
      </c>
      <c r="E26" s="59"/>
      <c r="F26" s="59" t="s">
        <v>14</v>
      </c>
      <c r="G26" s="59"/>
      <c r="H26" s="59"/>
      <c r="I26" s="59"/>
      <c r="J26" s="59"/>
      <c r="K26" s="59"/>
      <c r="L26" s="21">
        <v>0</v>
      </c>
      <c r="M26" s="15">
        <f t="shared" si="0"/>
        <v>0</v>
      </c>
      <c r="N26" s="17">
        <f t="shared" si="1"/>
        <v>0</v>
      </c>
    </row>
    <row r="27" spans="1:14" x14ac:dyDescent="0.3">
      <c r="A27" s="28">
        <v>19</v>
      </c>
      <c r="B27" s="23" t="s">
        <v>440</v>
      </c>
      <c r="C27" s="29" t="s">
        <v>73</v>
      </c>
      <c r="D27" s="59"/>
      <c r="E27" s="59"/>
      <c r="F27" s="59"/>
      <c r="G27" s="59"/>
      <c r="H27" s="59"/>
      <c r="I27" s="59"/>
      <c r="J27" s="59"/>
      <c r="K27" s="59"/>
      <c r="L27" s="21">
        <v>0</v>
      </c>
      <c r="M27" s="15">
        <f t="shared" si="0"/>
        <v>0</v>
      </c>
      <c r="N27" s="17">
        <f t="shared" si="1"/>
        <v>0</v>
      </c>
    </row>
    <row r="28" spans="1:14" ht="14.4" customHeight="1" x14ac:dyDescent="0.3">
      <c r="A28" s="28">
        <v>20</v>
      </c>
      <c r="B28" s="23" t="s">
        <v>441</v>
      </c>
      <c r="C28" s="29" t="s">
        <v>73</v>
      </c>
      <c r="D28" s="59"/>
      <c r="E28" s="59"/>
      <c r="F28" s="59"/>
      <c r="G28" s="59"/>
      <c r="H28" s="59"/>
      <c r="I28" s="59"/>
      <c r="J28" s="59"/>
      <c r="K28" s="59"/>
      <c r="L28" s="21">
        <v>0</v>
      </c>
      <c r="M28" s="15">
        <f t="shared" si="0"/>
        <v>0</v>
      </c>
      <c r="N28" s="17">
        <f t="shared" si="1"/>
        <v>0</v>
      </c>
    </row>
    <row r="29" spans="1:14" ht="14.4" customHeight="1" x14ac:dyDescent="0.3">
      <c r="A29" s="28">
        <v>21</v>
      </c>
      <c r="B29" s="43"/>
      <c r="C29" s="43"/>
      <c r="D29" s="49"/>
      <c r="E29" s="49"/>
      <c r="F29" s="49"/>
      <c r="G29" s="49"/>
      <c r="H29" s="49"/>
      <c r="I29" s="49"/>
      <c r="J29" s="49"/>
      <c r="K29" s="49"/>
      <c r="L29" s="43"/>
      <c r="M29" s="43"/>
      <c r="N29" s="43"/>
    </row>
    <row r="30" spans="1:14" ht="14.4" customHeight="1" x14ac:dyDescent="0.3">
      <c r="A30" s="28">
        <v>22</v>
      </c>
      <c r="B30" s="23" t="s">
        <v>442</v>
      </c>
      <c r="C30" s="29" t="s">
        <v>73</v>
      </c>
      <c r="D30" s="59"/>
      <c r="E30" s="59"/>
      <c r="F30" s="59"/>
      <c r="G30" s="59"/>
      <c r="H30" s="59"/>
      <c r="I30" s="59"/>
      <c r="J30" s="59"/>
      <c r="K30" s="59"/>
      <c r="L30" s="21">
        <v>0</v>
      </c>
      <c r="M30" s="15">
        <f t="shared" si="0"/>
        <v>0</v>
      </c>
      <c r="N30" s="18">
        <f t="shared" si="1"/>
        <v>0</v>
      </c>
    </row>
    <row r="31" spans="1:14" ht="14.4" customHeight="1" x14ac:dyDescent="0.3">
      <c r="A31" s="28">
        <v>23</v>
      </c>
      <c r="B31" s="43"/>
      <c r="C31" s="43"/>
      <c r="D31" s="49"/>
      <c r="E31" s="49"/>
      <c r="F31" s="49"/>
      <c r="G31" s="49"/>
      <c r="H31" s="49"/>
      <c r="I31" s="49"/>
      <c r="J31" s="49"/>
      <c r="K31" s="49"/>
      <c r="L31" s="43"/>
      <c r="M31" s="43"/>
      <c r="N31" s="43"/>
    </row>
    <row r="32" spans="1:14" ht="14.4" customHeight="1" x14ac:dyDescent="0.3">
      <c r="A32" s="28">
        <v>24</v>
      </c>
      <c r="B32" s="23" t="s">
        <v>443</v>
      </c>
      <c r="C32" s="29" t="s">
        <v>73</v>
      </c>
      <c r="D32" s="59" t="s">
        <v>14</v>
      </c>
      <c r="E32" s="59"/>
      <c r="F32" s="59"/>
      <c r="G32" s="59"/>
      <c r="H32" s="59"/>
      <c r="I32" s="59"/>
      <c r="J32" s="59"/>
      <c r="K32" s="59"/>
      <c r="L32" s="21">
        <v>0</v>
      </c>
      <c r="M32" s="15">
        <f t="shared" si="0"/>
        <v>0</v>
      </c>
      <c r="N32" s="18">
        <f t="shared" si="1"/>
        <v>0</v>
      </c>
    </row>
    <row r="33" spans="1:14" ht="14.4" customHeight="1" x14ac:dyDescent="0.3">
      <c r="A33" s="28">
        <v>25</v>
      </c>
      <c r="B33" s="23" t="s">
        <v>444</v>
      </c>
      <c r="C33" s="29" t="s">
        <v>73</v>
      </c>
      <c r="D33" s="59"/>
      <c r="E33" s="59"/>
      <c r="F33" s="59"/>
      <c r="G33" s="59"/>
      <c r="H33" s="59"/>
      <c r="I33" s="59"/>
      <c r="J33" s="59"/>
      <c r="K33" s="59"/>
      <c r="L33" s="21">
        <v>0</v>
      </c>
      <c r="M33" s="15">
        <f t="shared" si="0"/>
        <v>0</v>
      </c>
      <c r="N33" s="18">
        <f t="shared" si="1"/>
        <v>0</v>
      </c>
    </row>
    <row r="34" spans="1:14" ht="14.4" customHeight="1" x14ac:dyDescent="0.3">
      <c r="A34" s="28">
        <v>26</v>
      </c>
      <c r="B34" s="23">
        <v>10356936</v>
      </c>
      <c r="C34" s="29" t="s">
        <v>73</v>
      </c>
      <c r="D34" s="59"/>
      <c r="E34" s="59"/>
      <c r="F34" s="59"/>
      <c r="G34" s="59"/>
      <c r="H34" s="59"/>
      <c r="I34" s="59"/>
      <c r="J34" s="59"/>
      <c r="K34" s="59"/>
      <c r="L34" s="21">
        <v>0</v>
      </c>
      <c r="M34" s="15">
        <f t="shared" si="0"/>
        <v>0</v>
      </c>
      <c r="N34" s="18">
        <f t="shared" si="1"/>
        <v>0</v>
      </c>
    </row>
    <row r="35" spans="1:14" ht="14.4" customHeight="1" x14ac:dyDescent="0.3">
      <c r="A35" s="28">
        <v>27</v>
      </c>
      <c r="B35" s="23">
        <v>80381437</v>
      </c>
      <c r="C35" s="29" t="s">
        <v>73</v>
      </c>
      <c r="D35" s="59" t="s">
        <v>10</v>
      </c>
      <c r="E35" s="59"/>
      <c r="F35" s="59"/>
      <c r="G35" s="59"/>
      <c r="H35" s="59"/>
      <c r="I35" s="59"/>
      <c r="J35" s="59"/>
      <c r="K35" s="59"/>
      <c r="L35" s="21">
        <v>0</v>
      </c>
      <c r="M35" s="15">
        <f t="shared" si="0"/>
        <v>0</v>
      </c>
      <c r="N35" s="18">
        <f t="shared" si="1"/>
        <v>0</v>
      </c>
    </row>
    <row r="36" spans="1:14" ht="14.4" customHeight="1" x14ac:dyDescent="0.3">
      <c r="A36" s="28">
        <v>28</v>
      </c>
      <c r="B36" s="23">
        <v>42901444</v>
      </c>
      <c r="C36" s="29" t="s">
        <v>73</v>
      </c>
      <c r="D36" s="59" t="s">
        <v>27</v>
      </c>
      <c r="E36" s="61">
        <v>44137</v>
      </c>
      <c r="F36" s="66" t="s">
        <v>13</v>
      </c>
      <c r="G36" s="59"/>
      <c r="H36" s="59"/>
      <c r="I36" s="59"/>
      <c r="J36" s="59"/>
      <c r="K36" s="59"/>
      <c r="L36" s="21">
        <v>1</v>
      </c>
      <c r="M36" s="15">
        <f t="shared" si="0"/>
        <v>1</v>
      </c>
      <c r="N36" s="18">
        <f t="shared" si="1"/>
        <v>1</v>
      </c>
    </row>
    <row r="37" spans="1:14" ht="14.4" customHeight="1" x14ac:dyDescent="0.3">
      <c r="A37" s="28">
        <v>29</v>
      </c>
      <c r="B37" s="43"/>
      <c r="C37" s="43"/>
      <c r="D37" s="49"/>
      <c r="E37" s="49"/>
      <c r="F37" s="49"/>
      <c r="G37" s="49"/>
      <c r="H37" s="49"/>
      <c r="I37" s="49"/>
      <c r="J37" s="49"/>
      <c r="K37" s="49"/>
      <c r="L37" s="43"/>
      <c r="M37" s="43"/>
      <c r="N37" s="43"/>
    </row>
    <row r="38" spans="1:14" ht="14.4" customHeight="1" x14ac:dyDescent="0.3">
      <c r="A38" s="28">
        <v>30</v>
      </c>
      <c r="B38" s="23" t="s">
        <v>445</v>
      </c>
      <c r="C38" s="29" t="s">
        <v>73</v>
      </c>
      <c r="D38" s="59"/>
      <c r="E38" s="59"/>
      <c r="F38" s="59"/>
      <c r="G38" s="59"/>
      <c r="H38" s="59"/>
      <c r="I38" s="59"/>
      <c r="J38" s="59"/>
      <c r="K38" s="59"/>
      <c r="L38" s="21">
        <v>0</v>
      </c>
      <c r="M38" s="15">
        <f t="shared" si="0"/>
        <v>0</v>
      </c>
      <c r="N38" s="18">
        <f t="shared" si="1"/>
        <v>0</v>
      </c>
    </row>
    <row r="39" spans="1:14" x14ac:dyDescent="0.3">
      <c r="B39" s="10"/>
    </row>
    <row r="40" spans="1:14" x14ac:dyDescent="0.3">
      <c r="B40" s="10"/>
    </row>
    <row r="41" spans="1:14" x14ac:dyDescent="0.3">
      <c r="B41" s="10"/>
    </row>
    <row r="42" spans="1:14" x14ac:dyDescent="0.3">
      <c r="B42" s="10"/>
    </row>
    <row r="43" spans="1:14" x14ac:dyDescent="0.3">
      <c r="B43" s="10"/>
    </row>
    <row r="44" spans="1:14" x14ac:dyDescent="0.3">
      <c r="C44" s="11"/>
      <c r="D44" s="11"/>
      <c r="E44" s="11"/>
      <c r="F44" s="11"/>
      <c r="G44" s="11"/>
      <c r="H44" s="11"/>
      <c r="I44" s="11"/>
      <c r="J44" s="11"/>
      <c r="K44" s="11"/>
    </row>
    <row r="45" spans="1:14" x14ac:dyDescent="0.3">
      <c r="C45" s="11"/>
      <c r="D45" s="11"/>
      <c r="E45" s="11"/>
      <c r="F45" s="11"/>
      <c r="G45" s="11"/>
      <c r="H45" s="11"/>
      <c r="I45" s="11"/>
      <c r="J45" s="11"/>
      <c r="K45" s="11"/>
    </row>
    <row r="46" spans="1:14" x14ac:dyDescent="0.3">
      <c r="C46" s="11"/>
      <c r="D46" s="11"/>
      <c r="E46" s="11"/>
      <c r="F46" s="11"/>
      <c r="G46" s="11"/>
      <c r="H46" s="11"/>
      <c r="I46" s="11"/>
      <c r="J46" s="11"/>
      <c r="K46" s="11"/>
    </row>
  </sheetData>
  <mergeCells count="1">
    <mergeCell ref="A1:N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BBC6A-4778-45C3-AD64-A304B32E3E1D}">
  <dimension ref="A1:N46"/>
  <sheetViews>
    <sheetView zoomScale="70" zoomScaleNormal="70" workbookViewId="0">
      <selection activeCell="D29" sqref="D29"/>
    </sheetView>
  </sheetViews>
  <sheetFormatPr baseColWidth="10" defaultRowHeight="14.4" x14ac:dyDescent="0.3"/>
  <cols>
    <col min="1" max="1" width="11.5546875" style="2"/>
    <col min="2" max="2" width="22.88671875" style="2" customWidth="1"/>
    <col min="3" max="3" width="20.77734375" style="2" customWidth="1"/>
    <col min="4" max="4" width="10.77734375" style="2" customWidth="1"/>
    <col min="5" max="5" width="10.77734375" style="10" customWidth="1"/>
    <col min="6" max="6" width="10.77734375" style="2" customWidth="1"/>
    <col min="7" max="7" width="10.77734375" style="10" customWidth="1"/>
    <col min="8" max="8" width="10.77734375" style="2" customWidth="1"/>
    <col min="9" max="9" width="10.77734375" style="10" customWidth="1"/>
    <col min="10" max="10" width="10.77734375" style="2" customWidth="1"/>
    <col min="11" max="11" width="10.77734375" style="10" customWidth="1"/>
    <col min="12" max="13" width="12.44140625" style="2" customWidth="1"/>
    <col min="14" max="14" width="11.5546875" style="2"/>
  </cols>
  <sheetData>
    <row r="1" spans="1:14" s="9" customFormat="1" x14ac:dyDescent="0.3">
      <c r="A1" s="52" t="s">
        <v>136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s="9" customForma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C3" s="5" t="s">
        <v>123</v>
      </c>
      <c r="D3" s="4">
        <v>3</v>
      </c>
      <c r="E3" s="19"/>
      <c r="L3" s="4" t="s">
        <v>106</v>
      </c>
      <c r="M3" s="4" t="s">
        <v>107</v>
      </c>
      <c r="N3" s="4" t="s">
        <v>108</v>
      </c>
    </row>
    <row r="4" spans="1:14" x14ac:dyDescent="0.3">
      <c r="C4" s="5" t="s">
        <v>124</v>
      </c>
      <c r="D4" s="4">
        <v>2</v>
      </c>
      <c r="E4" s="19"/>
      <c r="L4" s="12">
        <f>+SUM(L9:L43)</f>
        <v>5</v>
      </c>
      <c r="M4" s="12">
        <f>+SUM(M9:M43)</f>
        <v>5</v>
      </c>
      <c r="N4" s="18">
        <f>+SUM(N9:N45)</f>
        <v>12</v>
      </c>
    </row>
    <row r="5" spans="1:14" x14ac:dyDescent="0.3">
      <c r="C5" s="5" t="s">
        <v>125</v>
      </c>
      <c r="D5" s="4">
        <v>1</v>
      </c>
      <c r="E5" s="19"/>
      <c r="L5" s="12">
        <f>+COUNT(L9:L43)</f>
        <v>28</v>
      </c>
      <c r="M5" s="12">
        <f>+COUNT(M9:M43)</f>
        <v>28</v>
      </c>
      <c r="N5" s="18">
        <f>COUNT(N9:N18)*D3+COUNT(N19:N28)*D4+COUNT(N29:N38)*D5+COUNT(N39:N45)</f>
        <v>56</v>
      </c>
    </row>
    <row r="6" spans="1:14" x14ac:dyDescent="0.3">
      <c r="L6" s="14">
        <f>+L4/L5</f>
        <v>0.17857142857142858</v>
      </c>
      <c r="M6" s="14">
        <f>+M4/M5</f>
        <v>0.17857142857142858</v>
      </c>
      <c r="N6" s="44">
        <f>+N4/N5</f>
        <v>0.21428571428571427</v>
      </c>
    </row>
    <row r="8" spans="1:14" x14ac:dyDescent="0.3">
      <c r="A8" s="4" t="s">
        <v>109</v>
      </c>
      <c r="B8" s="4" t="s">
        <v>110</v>
      </c>
      <c r="C8" s="5" t="s">
        <v>111</v>
      </c>
      <c r="D8" s="5" t="s">
        <v>112</v>
      </c>
      <c r="E8" s="13"/>
      <c r="F8" s="5" t="s">
        <v>113</v>
      </c>
      <c r="G8" s="13"/>
      <c r="H8" s="5" t="s">
        <v>114</v>
      </c>
      <c r="I8" s="13"/>
      <c r="J8" s="5" t="s">
        <v>115</v>
      </c>
      <c r="K8" s="13"/>
      <c r="L8" s="21" t="s">
        <v>141</v>
      </c>
      <c r="M8" s="4"/>
      <c r="N8" s="4"/>
    </row>
    <row r="9" spans="1:14" x14ac:dyDescent="0.3">
      <c r="A9" s="4">
        <v>1</v>
      </c>
      <c r="B9" s="4">
        <v>10266270</v>
      </c>
      <c r="C9" s="5" t="s">
        <v>94</v>
      </c>
      <c r="D9" s="13"/>
      <c r="E9" s="13"/>
      <c r="F9" s="13"/>
      <c r="G9" s="13"/>
      <c r="H9" s="13"/>
      <c r="I9" s="13"/>
      <c r="J9" s="13"/>
      <c r="K9" s="13"/>
      <c r="L9" s="21">
        <v>0</v>
      </c>
      <c r="M9" s="15">
        <f t="shared" ref="M9:M38" si="0">+IF(L9="",IF(LEFT(A9,3)="Acc","",1),L9)</f>
        <v>0</v>
      </c>
      <c r="N9" s="16">
        <f t="shared" ref="N9:N38" si="1">+IF(M9="","",IF(M9&gt;0,IF(AND(A9&gt;=1,A9&lt;=10),$D$3,IF(AND(A9&gt;=11,A9&lt;=20),$D$4,IF(AND(A9&gt;=21,A9&lt;=30),$D$5,IF(LEFT(A9,3)="Acc",1,"")))),M9))</f>
        <v>0</v>
      </c>
    </row>
    <row r="10" spans="1:14" x14ac:dyDescent="0.3">
      <c r="A10" s="4">
        <v>2</v>
      </c>
      <c r="B10" s="38" t="s">
        <v>446</v>
      </c>
      <c r="C10" s="5" t="s">
        <v>94</v>
      </c>
      <c r="D10" s="13"/>
      <c r="E10" s="13"/>
      <c r="F10" s="13"/>
      <c r="G10" s="13"/>
      <c r="H10" s="13"/>
      <c r="I10" s="13"/>
      <c r="J10" s="13"/>
      <c r="K10" s="13"/>
      <c r="L10" s="21">
        <v>0</v>
      </c>
      <c r="M10" s="15">
        <f t="shared" si="0"/>
        <v>0</v>
      </c>
      <c r="N10" s="16">
        <f>+IF(M10="","",IF(M10&gt;0,IF(AND(A10&gt;=1,A10&lt;=10),$D$3,IF(AND(A10&gt;=11,A10&lt;=20),$D$4,IF(AND(A10&gt;=21,A10&lt;=30),$D$5,IF(LEFT(A10,3)="Acc",1,"")))),M10))</f>
        <v>0</v>
      </c>
    </row>
    <row r="11" spans="1:14" x14ac:dyDescent="0.3">
      <c r="A11" s="4">
        <v>3</v>
      </c>
      <c r="B11" s="38" t="s">
        <v>447</v>
      </c>
      <c r="C11" s="5" t="s">
        <v>94</v>
      </c>
      <c r="D11" s="13" t="s">
        <v>461</v>
      </c>
      <c r="E11" s="13"/>
      <c r="F11" s="53" t="s">
        <v>325</v>
      </c>
      <c r="G11" s="13"/>
      <c r="H11" s="13" t="s">
        <v>407</v>
      </c>
      <c r="I11" s="13"/>
      <c r="J11" s="13"/>
      <c r="K11" s="13"/>
      <c r="L11" s="21">
        <v>1</v>
      </c>
      <c r="M11" s="15">
        <f t="shared" si="0"/>
        <v>1</v>
      </c>
      <c r="N11" s="16">
        <f t="shared" si="1"/>
        <v>3</v>
      </c>
    </row>
    <row r="12" spans="1:14" x14ac:dyDescent="0.3">
      <c r="A12" s="4">
        <v>4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</row>
    <row r="13" spans="1:14" x14ac:dyDescent="0.3">
      <c r="A13" s="4">
        <v>5</v>
      </c>
      <c r="B13" s="38" t="s">
        <v>448</v>
      </c>
      <c r="C13" s="5" t="s">
        <v>94</v>
      </c>
      <c r="D13" s="53" t="s">
        <v>325</v>
      </c>
      <c r="E13" s="13"/>
      <c r="F13" s="13"/>
      <c r="G13" s="13"/>
      <c r="H13" s="13"/>
      <c r="I13" s="13"/>
      <c r="J13" s="13"/>
      <c r="K13" s="13"/>
      <c r="L13" s="21">
        <v>1</v>
      </c>
      <c r="M13" s="15">
        <f t="shared" si="0"/>
        <v>1</v>
      </c>
      <c r="N13" s="16">
        <f t="shared" si="1"/>
        <v>3</v>
      </c>
    </row>
    <row r="14" spans="1:14" x14ac:dyDescent="0.3">
      <c r="A14" s="4">
        <v>6</v>
      </c>
      <c r="B14" s="23" t="s">
        <v>449</v>
      </c>
      <c r="C14" s="5" t="s">
        <v>94</v>
      </c>
      <c r="D14" s="13"/>
      <c r="E14" s="13"/>
      <c r="F14" s="13"/>
      <c r="G14" s="13"/>
      <c r="H14" s="13"/>
      <c r="I14" s="13"/>
      <c r="J14" s="13"/>
      <c r="K14" s="13"/>
      <c r="L14" s="21">
        <v>0</v>
      </c>
      <c r="M14" s="15">
        <f t="shared" si="0"/>
        <v>0</v>
      </c>
      <c r="N14" s="16">
        <f t="shared" si="1"/>
        <v>0</v>
      </c>
    </row>
    <row r="15" spans="1:14" x14ac:dyDescent="0.3">
      <c r="A15" s="4">
        <v>7</v>
      </c>
      <c r="B15" s="38" t="s">
        <v>450</v>
      </c>
      <c r="C15" s="5" t="s">
        <v>94</v>
      </c>
      <c r="D15" s="53" t="s">
        <v>462</v>
      </c>
      <c r="E15" s="13"/>
      <c r="F15" s="13"/>
      <c r="G15" s="13"/>
      <c r="H15" s="13"/>
      <c r="I15" s="13"/>
      <c r="J15" s="13"/>
      <c r="K15" s="13"/>
      <c r="L15" s="21">
        <v>1</v>
      </c>
      <c r="M15" s="15">
        <f t="shared" si="0"/>
        <v>1</v>
      </c>
      <c r="N15" s="16">
        <f t="shared" si="1"/>
        <v>3</v>
      </c>
    </row>
    <row r="16" spans="1:14" x14ac:dyDescent="0.3">
      <c r="A16" s="4">
        <v>8</v>
      </c>
      <c r="B16" s="38" t="s">
        <v>451</v>
      </c>
      <c r="C16" s="5" t="s">
        <v>94</v>
      </c>
      <c r="D16" s="13"/>
      <c r="E16" s="13"/>
      <c r="F16" s="13"/>
      <c r="G16" s="13"/>
      <c r="H16" s="13"/>
      <c r="I16" s="13"/>
      <c r="J16" s="13"/>
      <c r="K16" s="13"/>
      <c r="L16" s="21">
        <v>0</v>
      </c>
      <c r="M16" s="15">
        <f t="shared" si="0"/>
        <v>0</v>
      </c>
      <c r="N16" s="16">
        <f t="shared" si="1"/>
        <v>0</v>
      </c>
    </row>
    <row r="17" spans="1:14" x14ac:dyDescent="0.3">
      <c r="A17" s="4">
        <v>9</v>
      </c>
      <c r="B17" s="38" t="s">
        <v>452</v>
      </c>
      <c r="C17" s="5" t="s">
        <v>94</v>
      </c>
      <c r="D17" s="13"/>
      <c r="E17" s="13"/>
      <c r="F17" s="13"/>
      <c r="G17" s="13"/>
      <c r="H17" s="13"/>
      <c r="I17" s="13"/>
      <c r="J17" s="13"/>
      <c r="K17" s="13"/>
      <c r="L17" s="21">
        <v>0</v>
      </c>
      <c r="M17" s="15">
        <f t="shared" si="0"/>
        <v>0</v>
      </c>
      <c r="N17" s="16">
        <f t="shared" si="1"/>
        <v>0</v>
      </c>
    </row>
    <row r="18" spans="1:14" x14ac:dyDescent="0.3">
      <c r="A18" s="4">
        <v>10</v>
      </c>
      <c r="B18" s="38" t="s">
        <v>453</v>
      </c>
      <c r="C18" s="5" t="s">
        <v>94</v>
      </c>
      <c r="D18" s="13"/>
      <c r="E18" s="13"/>
      <c r="F18" s="13"/>
      <c r="G18" s="13"/>
      <c r="H18" s="13"/>
      <c r="I18" s="13"/>
      <c r="J18" s="13"/>
      <c r="K18" s="13"/>
      <c r="L18" s="21">
        <v>0</v>
      </c>
      <c r="M18" s="15">
        <f t="shared" si="0"/>
        <v>0</v>
      </c>
      <c r="N18" s="16">
        <f t="shared" si="1"/>
        <v>0</v>
      </c>
    </row>
    <row r="19" spans="1:14" x14ac:dyDescent="0.3">
      <c r="A19" s="4">
        <v>11</v>
      </c>
      <c r="B19" s="38" t="s">
        <v>454</v>
      </c>
      <c r="C19" s="5" t="s">
        <v>94</v>
      </c>
      <c r="D19" s="13"/>
      <c r="E19" s="13"/>
      <c r="F19" s="13"/>
      <c r="G19" s="13"/>
      <c r="H19" s="13"/>
      <c r="I19" s="13"/>
      <c r="J19" s="13"/>
      <c r="K19" s="13"/>
      <c r="L19" s="21">
        <v>0</v>
      </c>
      <c r="M19" s="15">
        <f t="shared" si="0"/>
        <v>0</v>
      </c>
      <c r="N19" s="17">
        <f t="shared" si="1"/>
        <v>0</v>
      </c>
    </row>
    <row r="20" spans="1:14" x14ac:dyDescent="0.3">
      <c r="A20" s="4">
        <v>12</v>
      </c>
      <c r="B20" s="38" t="s">
        <v>455</v>
      </c>
      <c r="C20" s="5" t="s">
        <v>94</v>
      </c>
      <c r="D20" s="13"/>
      <c r="E20" s="13"/>
      <c r="F20" s="13"/>
      <c r="G20" s="13"/>
      <c r="H20" s="13"/>
      <c r="I20" s="13"/>
      <c r="J20" s="13"/>
      <c r="K20" s="13"/>
      <c r="L20" s="21">
        <v>0</v>
      </c>
      <c r="M20" s="15">
        <f t="shared" si="0"/>
        <v>0</v>
      </c>
      <c r="N20" s="17">
        <f t="shared" si="1"/>
        <v>0</v>
      </c>
    </row>
    <row r="21" spans="1:14" x14ac:dyDescent="0.3">
      <c r="A21" s="4">
        <v>13</v>
      </c>
      <c r="B21" s="23" t="s">
        <v>452</v>
      </c>
      <c r="C21" s="5" t="s">
        <v>94</v>
      </c>
      <c r="D21" s="13"/>
      <c r="E21" s="13"/>
      <c r="F21" s="13"/>
      <c r="G21" s="13"/>
      <c r="H21" s="13"/>
      <c r="I21" s="13"/>
      <c r="J21" s="13"/>
      <c r="K21" s="13"/>
      <c r="L21" s="21">
        <v>0</v>
      </c>
      <c r="M21" s="15">
        <f t="shared" si="0"/>
        <v>0</v>
      </c>
      <c r="N21" s="17">
        <f t="shared" si="1"/>
        <v>0</v>
      </c>
    </row>
    <row r="22" spans="1:14" x14ac:dyDescent="0.3">
      <c r="A22" s="4">
        <v>14</v>
      </c>
      <c r="B22" s="23">
        <v>9379859</v>
      </c>
      <c r="C22" s="13" t="s">
        <v>94</v>
      </c>
      <c r="D22" s="53" t="s">
        <v>95</v>
      </c>
      <c r="E22" s="13"/>
      <c r="F22" s="13"/>
      <c r="G22" s="13"/>
      <c r="H22" s="13"/>
      <c r="I22" s="13"/>
      <c r="J22" s="13"/>
      <c r="K22" s="13"/>
      <c r="L22" s="21">
        <v>1</v>
      </c>
      <c r="M22" s="15">
        <f t="shared" si="0"/>
        <v>1</v>
      </c>
      <c r="N22" s="17">
        <f t="shared" si="1"/>
        <v>2</v>
      </c>
    </row>
    <row r="23" spans="1:14" x14ac:dyDescent="0.3">
      <c r="A23" s="4">
        <v>15</v>
      </c>
      <c r="B23" s="23">
        <v>2411906</v>
      </c>
      <c r="C23" s="13" t="s">
        <v>94</v>
      </c>
      <c r="D23" s="13"/>
      <c r="E23" s="13"/>
      <c r="F23" s="13"/>
      <c r="G23" s="13"/>
      <c r="H23" s="13"/>
      <c r="I23" s="13"/>
      <c r="J23" s="13"/>
      <c r="K23" s="13"/>
      <c r="L23" s="21">
        <v>0</v>
      </c>
      <c r="M23" s="15">
        <f t="shared" si="0"/>
        <v>0</v>
      </c>
      <c r="N23" s="17">
        <f t="shared" si="1"/>
        <v>0</v>
      </c>
    </row>
    <row r="24" spans="1:14" x14ac:dyDescent="0.3">
      <c r="A24" s="4">
        <v>16</v>
      </c>
      <c r="B24" s="23" t="s">
        <v>456</v>
      </c>
      <c r="C24" s="13" t="s">
        <v>94</v>
      </c>
      <c r="D24" s="13"/>
      <c r="E24" s="13"/>
      <c r="F24" s="13"/>
      <c r="G24" s="13"/>
      <c r="H24" s="13"/>
      <c r="I24" s="13"/>
      <c r="J24" s="13"/>
      <c r="K24" s="13"/>
      <c r="L24" s="21">
        <v>0</v>
      </c>
      <c r="M24" s="15">
        <f t="shared" si="0"/>
        <v>0</v>
      </c>
      <c r="N24" s="17">
        <f t="shared" si="1"/>
        <v>0</v>
      </c>
    </row>
    <row r="25" spans="1:14" x14ac:dyDescent="0.3">
      <c r="A25" s="4">
        <v>17</v>
      </c>
      <c r="B25" s="23">
        <v>10801835</v>
      </c>
      <c r="C25" s="13" t="s">
        <v>94</v>
      </c>
      <c r="D25" s="13"/>
      <c r="E25" s="13"/>
      <c r="F25" s="13"/>
      <c r="G25" s="13"/>
      <c r="H25" s="13"/>
      <c r="I25" s="13"/>
      <c r="J25" s="13"/>
      <c r="K25" s="13"/>
      <c r="L25" s="21">
        <v>0</v>
      </c>
      <c r="M25" s="15">
        <f t="shared" si="0"/>
        <v>0</v>
      </c>
      <c r="N25" s="17">
        <f t="shared" si="1"/>
        <v>0</v>
      </c>
    </row>
    <row r="26" spans="1:14" x14ac:dyDescent="0.3">
      <c r="A26" s="4">
        <v>18</v>
      </c>
      <c r="B26" s="23" t="s">
        <v>457</v>
      </c>
      <c r="C26" s="13" t="s">
        <v>94</v>
      </c>
      <c r="D26" s="13"/>
      <c r="E26" s="13"/>
      <c r="F26" s="13"/>
      <c r="G26" s="13"/>
      <c r="H26" s="13"/>
      <c r="I26" s="13"/>
      <c r="J26" s="13"/>
      <c r="K26" s="13"/>
      <c r="L26" s="21">
        <v>0</v>
      </c>
      <c r="M26" s="15">
        <f t="shared" si="0"/>
        <v>0</v>
      </c>
      <c r="N26" s="17">
        <f t="shared" si="1"/>
        <v>0</v>
      </c>
    </row>
    <row r="27" spans="1:14" x14ac:dyDescent="0.3">
      <c r="A27" s="4">
        <v>19</v>
      </c>
      <c r="B27" s="23">
        <v>41608058</v>
      </c>
      <c r="C27" s="13" t="s">
        <v>94</v>
      </c>
      <c r="D27" s="13"/>
      <c r="E27" s="13"/>
      <c r="F27" s="13"/>
      <c r="G27" s="13"/>
      <c r="H27" s="13"/>
      <c r="I27" s="13"/>
      <c r="J27" s="13"/>
      <c r="K27" s="13"/>
      <c r="L27" s="21">
        <v>0</v>
      </c>
      <c r="M27" s="15">
        <f t="shared" si="0"/>
        <v>0</v>
      </c>
      <c r="N27" s="17">
        <f t="shared" si="1"/>
        <v>0</v>
      </c>
    </row>
    <row r="28" spans="1:14" x14ac:dyDescent="0.3">
      <c r="A28" s="4">
        <v>20</v>
      </c>
      <c r="B28" s="23">
        <v>7604684</v>
      </c>
      <c r="C28" s="13" t="s">
        <v>94</v>
      </c>
      <c r="D28" s="13"/>
      <c r="E28" s="13"/>
      <c r="F28" s="13"/>
      <c r="G28" s="13"/>
      <c r="H28" s="13"/>
      <c r="I28" s="13"/>
      <c r="J28" s="13"/>
      <c r="K28" s="13"/>
      <c r="L28" s="21">
        <v>0</v>
      </c>
      <c r="M28" s="15">
        <f t="shared" si="0"/>
        <v>0</v>
      </c>
      <c r="N28" s="17">
        <f t="shared" si="1"/>
        <v>0</v>
      </c>
    </row>
    <row r="29" spans="1:14" x14ac:dyDescent="0.3">
      <c r="A29" s="4">
        <v>21</v>
      </c>
      <c r="B29" s="23">
        <v>10139319</v>
      </c>
      <c r="C29" s="13" t="s">
        <v>94</v>
      </c>
      <c r="D29" s="53" t="s">
        <v>81</v>
      </c>
      <c r="E29" s="13"/>
      <c r="F29" s="13"/>
      <c r="G29" s="13"/>
      <c r="H29" s="13"/>
      <c r="I29" s="13"/>
      <c r="J29" s="13"/>
      <c r="K29" s="13"/>
      <c r="L29" s="21">
        <v>1</v>
      </c>
      <c r="M29" s="15">
        <f t="shared" si="0"/>
        <v>1</v>
      </c>
      <c r="N29" s="18">
        <f t="shared" si="1"/>
        <v>1</v>
      </c>
    </row>
    <row r="30" spans="1:14" x14ac:dyDescent="0.3">
      <c r="A30" s="4">
        <v>22</v>
      </c>
      <c r="B30" s="23">
        <v>8243138</v>
      </c>
      <c r="C30" s="13" t="s">
        <v>94</v>
      </c>
      <c r="D30" s="13"/>
      <c r="E30" s="13"/>
      <c r="F30" s="13"/>
      <c r="G30" s="13"/>
      <c r="H30" s="13"/>
      <c r="I30" s="13"/>
      <c r="J30" s="13"/>
      <c r="K30" s="13"/>
      <c r="L30" s="21">
        <v>0</v>
      </c>
      <c r="M30" s="15">
        <f t="shared" si="0"/>
        <v>0</v>
      </c>
      <c r="N30" s="18">
        <f t="shared" si="1"/>
        <v>0</v>
      </c>
    </row>
    <row r="31" spans="1:14" x14ac:dyDescent="0.3">
      <c r="A31" s="4">
        <v>23</v>
      </c>
      <c r="B31" s="23">
        <v>20004181</v>
      </c>
      <c r="C31" s="13" t="s">
        <v>94</v>
      </c>
      <c r="D31" s="13"/>
      <c r="E31" s="13"/>
      <c r="F31" s="13"/>
      <c r="G31" s="13"/>
      <c r="H31" s="13"/>
      <c r="I31" s="13"/>
      <c r="J31" s="13"/>
      <c r="K31" s="13"/>
      <c r="L31" s="21">
        <v>0</v>
      </c>
      <c r="M31" s="15">
        <f t="shared" si="0"/>
        <v>0</v>
      </c>
      <c r="N31" s="18">
        <f t="shared" si="1"/>
        <v>0</v>
      </c>
    </row>
    <row r="32" spans="1:14" x14ac:dyDescent="0.3">
      <c r="A32" s="4">
        <v>24</v>
      </c>
      <c r="B32" s="23" t="s">
        <v>458</v>
      </c>
      <c r="C32" s="13" t="s">
        <v>94</v>
      </c>
      <c r="D32" s="13"/>
      <c r="E32" s="13"/>
      <c r="F32" s="13"/>
      <c r="G32" s="13"/>
      <c r="H32" s="13"/>
      <c r="I32" s="13"/>
      <c r="J32" s="13"/>
      <c r="K32" s="13"/>
      <c r="L32" s="21">
        <v>0</v>
      </c>
      <c r="M32" s="15">
        <f t="shared" si="0"/>
        <v>0</v>
      </c>
      <c r="N32" s="18">
        <f t="shared" si="1"/>
        <v>0</v>
      </c>
    </row>
    <row r="33" spans="1:14" x14ac:dyDescent="0.3">
      <c r="A33" s="4">
        <v>25</v>
      </c>
      <c r="B33" s="23">
        <v>17930875</v>
      </c>
      <c r="C33" s="13" t="s">
        <v>94</v>
      </c>
      <c r="D33" s="13" t="s">
        <v>460</v>
      </c>
      <c r="E33" s="13"/>
      <c r="F33" s="13"/>
      <c r="G33" s="13"/>
      <c r="H33" s="13"/>
      <c r="I33" s="13"/>
      <c r="J33" s="13"/>
      <c r="K33" s="13"/>
      <c r="L33" s="21">
        <v>0</v>
      </c>
      <c r="M33" s="15">
        <f t="shared" si="0"/>
        <v>0</v>
      </c>
      <c r="N33" s="18">
        <f t="shared" si="1"/>
        <v>0</v>
      </c>
    </row>
    <row r="34" spans="1:14" x14ac:dyDescent="0.3">
      <c r="A34" s="4">
        <v>26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</row>
    <row r="35" spans="1:14" x14ac:dyDescent="0.3">
      <c r="A35" s="4">
        <v>27</v>
      </c>
      <c r="B35" s="23" t="s">
        <v>459</v>
      </c>
      <c r="C35" s="13" t="s">
        <v>94</v>
      </c>
      <c r="D35" s="13"/>
      <c r="E35" s="13"/>
      <c r="F35" s="13"/>
      <c r="G35" s="13"/>
      <c r="H35" s="13"/>
      <c r="I35" s="13"/>
      <c r="J35" s="13"/>
      <c r="K35" s="13"/>
      <c r="L35" s="21">
        <v>0</v>
      </c>
      <c r="M35" s="15">
        <f t="shared" si="0"/>
        <v>0</v>
      </c>
      <c r="N35" s="18">
        <f t="shared" si="1"/>
        <v>0</v>
      </c>
    </row>
    <row r="36" spans="1:14" x14ac:dyDescent="0.3">
      <c r="A36" s="4">
        <v>28</v>
      </c>
      <c r="B36" s="23">
        <v>9180469</v>
      </c>
      <c r="C36" s="13" t="s">
        <v>94</v>
      </c>
      <c r="D36" s="13"/>
      <c r="E36" s="13"/>
      <c r="F36" s="13"/>
      <c r="G36" s="13"/>
      <c r="H36" s="13"/>
      <c r="I36" s="13"/>
      <c r="J36" s="13"/>
      <c r="K36" s="13"/>
      <c r="L36" s="21">
        <v>0</v>
      </c>
      <c r="M36" s="15">
        <f t="shared" si="0"/>
        <v>0</v>
      </c>
      <c r="N36" s="18">
        <f t="shared" si="1"/>
        <v>0</v>
      </c>
    </row>
    <row r="37" spans="1:14" x14ac:dyDescent="0.3">
      <c r="A37" s="4">
        <v>29</v>
      </c>
      <c r="B37" s="23">
        <v>10159075</v>
      </c>
      <c r="C37" s="13" t="s">
        <v>94</v>
      </c>
      <c r="D37" s="13"/>
      <c r="E37" s="13"/>
      <c r="F37" s="13"/>
      <c r="G37" s="13"/>
      <c r="H37" s="13"/>
      <c r="I37" s="13"/>
      <c r="J37" s="13"/>
      <c r="K37" s="13"/>
      <c r="L37" s="21">
        <v>0</v>
      </c>
      <c r="M37" s="15">
        <f t="shared" si="0"/>
        <v>0</v>
      </c>
      <c r="N37" s="18">
        <f t="shared" si="1"/>
        <v>0</v>
      </c>
    </row>
    <row r="38" spans="1:14" x14ac:dyDescent="0.3">
      <c r="A38" s="4">
        <v>30</v>
      </c>
      <c r="B38" s="23">
        <v>128200</v>
      </c>
      <c r="C38" s="13" t="s">
        <v>94</v>
      </c>
      <c r="D38" s="13"/>
      <c r="E38" s="13"/>
      <c r="F38" s="13"/>
      <c r="G38" s="13"/>
      <c r="H38" s="13"/>
      <c r="I38" s="13"/>
      <c r="J38" s="13"/>
      <c r="K38" s="13"/>
      <c r="L38" s="21">
        <v>0</v>
      </c>
      <c r="M38" s="15">
        <f t="shared" si="0"/>
        <v>0</v>
      </c>
      <c r="N38" s="18">
        <f t="shared" si="1"/>
        <v>0</v>
      </c>
    </row>
    <row r="39" spans="1:14" x14ac:dyDescent="0.3">
      <c r="A39" s="10"/>
      <c r="B39" s="10"/>
      <c r="C39" s="10"/>
      <c r="D39" s="10"/>
      <c r="F39" s="10"/>
      <c r="H39" s="10"/>
      <c r="J39" s="10"/>
      <c r="L39" s="10"/>
      <c r="M39" s="10"/>
      <c r="N39" s="10"/>
    </row>
    <row r="40" spans="1:14" x14ac:dyDescent="0.3">
      <c r="A40" s="10"/>
      <c r="B40" s="10"/>
      <c r="C40" s="10"/>
      <c r="D40" s="10"/>
      <c r="F40" s="10"/>
      <c r="H40" s="10"/>
      <c r="J40" s="10"/>
      <c r="L40" s="10"/>
      <c r="M40" s="10"/>
      <c r="N40" s="10"/>
    </row>
    <row r="41" spans="1:14" x14ac:dyDescent="0.3">
      <c r="A41" s="10"/>
      <c r="B41" s="10"/>
      <c r="C41" s="10"/>
      <c r="D41" s="10"/>
      <c r="F41" s="10"/>
      <c r="H41" s="10"/>
      <c r="J41" s="10"/>
      <c r="L41" s="10"/>
      <c r="M41" s="10"/>
      <c r="N41" s="10"/>
    </row>
    <row r="42" spans="1:14" x14ac:dyDescent="0.3">
      <c r="A42" s="10"/>
      <c r="B42" s="10"/>
      <c r="C42" s="10"/>
      <c r="D42" s="10"/>
      <c r="F42" s="10"/>
      <c r="H42" s="10"/>
      <c r="J42" s="10"/>
      <c r="L42" s="10"/>
      <c r="M42" s="10"/>
      <c r="N42" s="10"/>
    </row>
    <row r="43" spans="1:14" x14ac:dyDescent="0.3">
      <c r="C43" s="3"/>
      <c r="D43" s="3"/>
      <c r="E43" s="11"/>
      <c r="F43" s="3"/>
      <c r="G43" s="11"/>
      <c r="H43" s="3"/>
      <c r="I43" s="11"/>
      <c r="J43" s="3"/>
      <c r="K43" s="11"/>
    </row>
    <row r="44" spans="1:14" x14ac:dyDescent="0.3">
      <c r="C44" s="3"/>
      <c r="D44" s="3"/>
      <c r="E44" s="11"/>
      <c r="F44" s="3"/>
      <c r="G44" s="11"/>
      <c r="H44" s="3"/>
      <c r="I44" s="11"/>
      <c r="J44" s="3"/>
      <c r="K44" s="11"/>
    </row>
    <row r="45" spans="1:14" x14ac:dyDescent="0.3">
      <c r="C45" s="3"/>
      <c r="D45" s="3"/>
      <c r="E45" s="11"/>
      <c r="F45" s="3"/>
      <c r="G45" s="11"/>
      <c r="H45" s="3"/>
      <c r="I45" s="11"/>
      <c r="J45" s="3"/>
      <c r="K45" s="11"/>
    </row>
    <row r="46" spans="1:14" x14ac:dyDescent="0.3">
      <c r="C46" s="3"/>
      <c r="D46" s="3"/>
      <c r="E46" s="11"/>
      <c r="F46" s="3"/>
      <c r="G46" s="11"/>
      <c r="H46" s="3"/>
      <c r="I46" s="11"/>
      <c r="J46" s="3"/>
      <c r="K46" s="11"/>
    </row>
  </sheetData>
  <mergeCells count="1">
    <mergeCell ref="A1:N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3A7B7-AE3F-4A1F-995D-F60B12E0693A}">
  <dimension ref="A1:N46"/>
  <sheetViews>
    <sheetView zoomScale="70" zoomScaleNormal="70" workbookViewId="0">
      <selection activeCell="L4" sqref="L4:N6"/>
    </sheetView>
  </sheetViews>
  <sheetFormatPr baseColWidth="10" defaultRowHeight="14.4" x14ac:dyDescent="0.3"/>
  <cols>
    <col min="1" max="1" width="12.6640625" style="10" customWidth="1"/>
    <col min="2" max="2" width="11.5546875" style="22"/>
    <col min="3" max="3" width="20.6640625" style="10" customWidth="1"/>
    <col min="4" max="4" width="14.109375" style="10" customWidth="1"/>
    <col min="5" max="5" width="11.88671875" style="10" bestFit="1" customWidth="1"/>
    <col min="6" max="6" width="10.6640625" style="10" customWidth="1"/>
    <col min="7" max="7" width="11.5546875" style="10" bestFit="1" customWidth="1"/>
    <col min="8" max="8" width="10.6640625" style="10" customWidth="1"/>
    <col min="9" max="9" width="11.5546875" style="10" bestFit="1" customWidth="1"/>
    <col min="10" max="11" width="10.6640625" style="10" customWidth="1"/>
    <col min="12" max="12" width="13.33203125" style="10" bestFit="1" customWidth="1"/>
    <col min="13" max="13" width="13.109375" style="10" bestFit="1" customWidth="1"/>
    <col min="14" max="14" width="12.5546875" style="10" bestFit="1" customWidth="1"/>
    <col min="15" max="16384" width="11.5546875" style="9"/>
  </cols>
  <sheetData>
    <row r="1" spans="1:14" x14ac:dyDescent="0.3">
      <c r="A1" s="52" t="s">
        <v>136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3" spans="1:14" x14ac:dyDescent="0.3">
      <c r="C3" s="13" t="s">
        <v>123</v>
      </c>
      <c r="D3" s="12">
        <v>3</v>
      </c>
      <c r="L3" s="12" t="s">
        <v>106</v>
      </c>
      <c r="M3" s="12" t="s">
        <v>107</v>
      </c>
      <c r="N3" s="12" t="s">
        <v>108</v>
      </c>
    </row>
    <row r="4" spans="1:14" x14ac:dyDescent="0.3">
      <c r="C4" s="13" t="s">
        <v>124</v>
      </c>
      <c r="D4" s="12">
        <v>2</v>
      </c>
      <c r="L4" s="12">
        <f>+SUM(L9:L43)</f>
        <v>8</v>
      </c>
      <c r="M4" s="12">
        <f>+SUM(M9:M43)</f>
        <v>8</v>
      </c>
      <c r="N4" s="18">
        <f>+SUM(N9:N45)</f>
        <v>15</v>
      </c>
    </row>
    <row r="5" spans="1:14" x14ac:dyDescent="0.3">
      <c r="C5" s="13" t="s">
        <v>125</v>
      </c>
      <c r="D5" s="12">
        <v>1</v>
      </c>
      <c r="L5" s="12">
        <f>+COUNT(L9:L43)</f>
        <v>28</v>
      </c>
      <c r="M5" s="12">
        <f>+COUNT(M9:M43)</f>
        <v>28</v>
      </c>
      <c r="N5" s="18">
        <f>COUNT(N9:N18)*D3+COUNT(N19:N28)*D4+COUNT(N29:N38)*D5+COUNT(N39:N45)</f>
        <v>54</v>
      </c>
    </row>
    <row r="6" spans="1:14" x14ac:dyDescent="0.3">
      <c r="L6" s="14">
        <f>+L4/L5</f>
        <v>0.2857142857142857</v>
      </c>
      <c r="M6" s="14">
        <f>+M4/M5</f>
        <v>0.2857142857142857</v>
      </c>
      <c r="N6" s="44">
        <f>+N4/N5</f>
        <v>0.27777777777777779</v>
      </c>
    </row>
    <row r="8" spans="1:14" x14ac:dyDescent="0.3">
      <c r="A8" s="12" t="s">
        <v>150</v>
      </c>
      <c r="B8" s="23" t="s">
        <v>110</v>
      </c>
      <c r="C8" s="13" t="s">
        <v>111</v>
      </c>
      <c r="D8" s="13" t="s">
        <v>112</v>
      </c>
      <c r="E8" s="13" t="s">
        <v>137</v>
      </c>
      <c r="F8" s="13" t="s">
        <v>113</v>
      </c>
      <c r="G8" s="13" t="s">
        <v>138</v>
      </c>
      <c r="H8" s="13" t="s">
        <v>114</v>
      </c>
      <c r="I8" s="13" t="s">
        <v>139</v>
      </c>
      <c r="J8" s="13" t="s">
        <v>115</v>
      </c>
      <c r="K8" s="13" t="s">
        <v>140</v>
      </c>
      <c r="L8" s="21" t="s">
        <v>141</v>
      </c>
      <c r="M8" s="12"/>
      <c r="N8" s="12"/>
    </row>
    <row r="9" spans="1:14" x14ac:dyDescent="0.3">
      <c r="A9" s="12">
        <v>1</v>
      </c>
      <c r="B9" s="23" t="s">
        <v>176</v>
      </c>
      <c r="C9" s="13" t="s">
        <v>67</v>
      </c>
      <c r="D9" s="13" t="s">
        <v>22</v>
      </c>
      <c r="E9" s="20">
        <v>40452</v>
      </c>
      <c r="F9" s="13"/>
      <c r="G9" s="13"/>
      <c r="H9" s="13"/>
      <c r="I9" s="13"/>
      <c r="J9" s="13"/>
      <c r="K9" s="13"/>
      <c r="L9" s="21">
        <v>0</v>
      </c>
      <c r="M9" s="15">
        <f t="shared" ref="M9:M38" si="0">+IF(L9="",IF(LEFT(A9,3)="Acc","",1),L9)</f>
        <v>0</v>
      </c>
      <c r="N9" s="16">
        <f t="shared" ref="N9:N38" si="1">+IF(M9="","",IF(M9&gt;0,IF(AND(A9&gt;=1,A9&lt;=10),$D$3,IF(AND(A9&gt;=11,A9&lt;=20),$D$4,IF(AND(A9&gt;=21,A9&lt;=30),$D$5,IF(LEFT(A9,3)="Acc",1,"")))),M9))</f>
        <v>0</v>
      </c>
    </row>
    <row r="10" spans="1:14" x14ac:dyDescent="0.3">
      <c r="A10" s="12">
        <f>+A9+1</f>
        <v>2</v>
      </c>
      <c r="B10" s="31" t="s">
        <v>218</v>
      </c>
      <c r="C10" s="13" t="s">
        <v>67</v>
      </c>
      <c r="D10" s="13"/>
      <c r="E10" s="13"/>
      <c r="F10" s="13"/>
      <c r="G10" s="13"/>
      <c r="H10" s="13"/>
      <c r="I10" s="13"/>
      <c r="J10" s="13"/>
      <c r="K10" s="13"/>
      <c r="L10" s="21">
        <v>0</v>
      </c>
      <c r="M10" s="15">
        <f t="shared" si="0"/>
        <v>0</v>
      </c>
      <c r="N10" s="16">
        <f>+IF(M10="","",IF(M10&gt;0,IF(AND(A10&gt;=1,A10&lt;=10),$D$3,IF(AND(A10&gt;=11,A10&lt;=20),$D$4,IF(AND(A10&gt;=21,A10&lt;=30),$D$5,IF(LEFT(A10,3)="Acc",1,"")))),M10))</f>
        <v>0</v>
      </c>
    </row>
    <row r="11" spans="1:14" x14ac:dyDescent="0.3">
      <c r="A11" s="12">
        <f t="shared" ref="A11:A38" si="2">+A10+1</f>
        <v>3</v>
      </c>
      <c r="B11" s="23" t="s">
        <v>177</v>
      </c>
      <c r="C11" s="13" t="s">
        <v>67</v>
      </c>
      <c r="D11" s="13"/>
      <c r="E11" s="13"/>
      <c r="F11" s="13"/>
      <c r="G11" s="13"/>
      <c r="H11" s="13"/>
      <c r="I11" s="13"/>
      <c r="J11" s="13"/>
      <c r="K11" s="13"/>
      <c r="L11" s="21">
        <v>0</v>
      </c>
      <c r="M11" s="15">
        <f t="shared" si="0"/>
        <v>0</v>
      </c>
      <c r="N11" s="16">
        <f t="shared" si="1"/>
        <v>0</v>
      </c>
    </row>
    <row r="12" spans="1:14" x14ac:dyDescent="0.3">
      <c r="A12" s="12">
        <f t="shared" si="2"/>
        <v>4</v>
      </c>
      <c r="B12" s="31" t="s">
        <v>219</v>
      </c>
      <c r="C12" s="13" t="s">
        <v>67</v>
      </c>
      <c r="D12" s="13" t="s">
        <v>216</v>
      </c>
      <c r="E12" s="13"/>
      <c r="F12" s="13"/>
      <c r="G12" s="13"/>
      <c r="H12" s="13"/>
      <c r="I12" s="13"/>
      <c r="J12" s="13"/>
      <c r="K12" s="13"/>
      <c r="L12" s="21">
        <v>0</v>
      </c>
      <c r="M12" s="15">
        <f t="shared" si="0"/>
        <v>0</v>
      </c>
      <c r="N12" s="16">
        <f t="shared" si="1"/>
        <v>0</v>
      </c>
    </row>
    <row r="13" spans="1:14" x14ac:dyDescent="0.3">
      <c r="A13" s="12">
        <f t="shared" si="2"/>
        <v>5</v>
      </c>
      <c r="B13" s="31" t="s">
        <v>220</v>
      </c>
      <c r="C13" s="13" t="s">
        <v>67</v>
      </c>
      <c r="D13" s="13" t="s">
        <v>227</v>
      </c>
      <c r="E13" s="13"/>
      <c r="F13" s="13"/>
      <c r="G13" s="13"/>
      <c r="H13" s="13"/>
      <c r="I13" s="13"/>
      <c r="J13" s="13"/>
      <c r="K13" s="13"/>
      <c r="L13" s="21">
        <v>0</v>
      </c>
      <c r="M13" s="15">
        <f t="shared" si="0"/>
        <v>0</v>
      </c>
      <c r="N13" s="16">
        <f t="shared" si="1"/>
        <v>0</v>
      </c>
    </row>
    <row r="14" spans="1:14" x14ac:dyDescent="0.3">
      <c r="A14" s="12">
        <f t="shared" si="2"/>
        <v>6</v>
      </c>
      <c r="B14" s="31" t="s">
        <v>221</v>
      </c>
      <c r="C14" s="13" t="s">
        <v>67</v>
      </c>
      <c r="D14" s="13"/>
      <c r="E14" s="13"/>
      <c r="F14" s="13"/>
      <c r="G14" s="13"/>
      <c r="H14" s="13"/>
      <c r="I14" s="13"/>
      <c r="J14" s="13"/>
      <c r="K14" s="13"/>
      <c r="L14" s="21">
        <v>0</v>
      </c>
      <c r="M14" s="15">
        <f t="shared" si="0"/>
        <v>0</v>
      </c>
      <c r="N14" s="16">
        <f t="shared" si="1"/>
        <v>0</v>
      </c>
    </row>
    <row r="15" spans="1:14" x14ac:dyDescent="0.3">
      <c r="A15" s="12">
        <f t="shared" si="2"/>
        <v>7</v>
      </c>
      <c r="B15" s="33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6"/>
    </row>
    <row r="16" spans="1:14" x14ac:dyDescent="0.3">
      <c r="A16" s="12">
        <f t="shared" si="2"/>
        <v>8</v>
      </c>
      <c r="B16" s="31" t="s">
        <v>222</v>
      </c>
      <c r="C16" s="13" t="s">
        <v>67</v>
      </c>
      <c r="D16" s="32" t="s">
        <v>228</v>
      </c>
      <c r="E16" s="13"/>
      <c r="F16" s="32" t="s">
        <v>216</v>
      </c>
      <c r="G16" s="13"/>
      <c r="H16" s="13"/>
      <c r="I16" s="13"/>
      <c r="J16" s="13"/>
      <c r="K16" s="32" t="s">
        <v>230</v>
      </c>
      <c r="L16" s="21">
        <v>1</v>
      </c>
      <c r="M16" s="15">
        <f t="shared" si="0"/>
        <v>1</v>
      </c>
      <c r="N16" s="16">
        <f t="shared" si="1"/>
        <v>3</v>
      </c>
    </row>
    <row r="17" spans="1:14" x14ac:dyDescent="0.3">
      <c r="A17" s="12">
        <f t="shared" si="2"/>
        <v>9</v>
      </c>
      <c r="B17" s="33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6"/>
    </row>
    <row r="18" spans="1:14" x14ac:dyDescent="0.3">
      <c r="A18" s="12">
        <f t="shared" si="2"/>
        <v>10</v>
      </c>
      <c r="B18" s="23" t="s">
        <v>178</v>
      </c>
      <c r="C18" s="13" t="s">
        <v>67</v>
      </c>
      <c r="D18" s="54" t="s">
        <v>194</v>
      </c>
      <c r="E18" s="56">
        <v>44488</v>
      </c>
      <c r="F18" s="57" t="s">
        <v>11</v>
      </c>
      <c r="G18" s="56">
        <v>40268</v>
      </c>
      <c r="H18" s="13"/>
      <c r="I18" s="25"/>
      <c r="J18" s="13"/>
      <c r="K18" s="13"/>
      <c r="L18" s="21">
        <v>1</v>
      </c>
      <c r="M18" s="15">
        <f t="shared" si="0"/>
        <v>1</v>
      </c>
      <c r="N18" s="16">
        <f t="shared" si="1"/>
        <v>3</v>
      </c>
    </row>
    <row r="19" spans="1:14" x14ac:dyDescent="0.3">
      <c r="A19" s="12">
        <f t="shared" si="2"/>
        <v>11</v>
      </c>
      <c r="B19" s="23" t="s">
        <v>179</v>
      </c>
      <c r="C19" s="13" t="s">
        <v>67</v>
      </c>
      <c r="D19" s="57" t="s">
        <v>30</v>
      </c>
      <c r="E19" s="56">
        <v>45170</v>
      </c>
      <c r="F19" s="13"/>
      <c r="G19" s="13"/>
      <c r="H19" s="13"/>
      <c r="I19" s="25"/>
      <c r="J19" s="13"/>
      <c r="K19" s="13"/>
      <c r="L19" s="21">
        <v>1</v>
      </c>
      <c r="M19" s="15">
        <f t="shared" si="0"/>
        <v>1</v>
      </c>
      <c r="N19" s="17">
        <f t="shared" si="1"/>
        <v>2</v>
      </c>
    </row>
    <row r="20" spans="1:14" x14ac:dyDescent="0.3">
      <c r="A20" s="12">
        <f t="shared" si="2"/>
        <v>12</v>
      </c>
      <c r="B20" s="23" t="s">
        <v>180</v>
      </c>
      <c r="C20" s="13" t="s">
        <v>67</v>
      </c>
      <c r="D20" s="54" t="s">
        <v>195</v>
      </c>
      <c r="E20" s="55">
        <v>42053</v>
      </c>
      <c r="F20" s="13"/>
      <c r="G20" s="13"/>
      <c r="H20" s="13"/>
      <c r="I20" s="25"/>
      <c r="J20" s="13"/>
      <c r="K20" s="13"/>
      <c r="L20" s="21">
        <v>0</v>
      </c>
      <c r="M20" s="15">
        <f t="shared" si="0"/>
        <v>0</v>
      </c>
      <c r="N20" s="17">
        <f t="shared" si="1"/>
        <v>0</v>
      </c>
    </row>
    <row r="21" spans="1:14" x14ac:dyDescent="0.3">
      <c r="A21" s="12">
        <f t="shared" si="2"/>
        <v>13</v>
      </c>
      <c r="B21" s="24" t="s">
        <v>181</v>
      </c>
      <c r="C21" s="13" t="s">
        <v>67</v>
      </c>
      <c r="D21" s="54"/>
      <c r="E21" s="54"/>
      <c r="F21" s="13"/>
      <c r="G21" s="13"/>
      <c r="H21" s="13"/>
      <c r="I21" s="25"/>
      <c r="J21" s="13"/>
      <c r="K21" s="13"/>
      <c r="L21" s="21">
        <v>0</v>
      </c>
      <c r="M21" s="15">
        <f t="shared" si="0"/>
        <v>0</v>
      </c>
      <c r="N21" s="17">
        <f t="shared" si="1"/>
        <v>0</v>
      </c>
    </row>
    <row r="22" spans="1:14" x14ac:dyDescent="0.3">
      <c r="A22" s="12">
        <f t="shared" si="2"/>
        <v>14</v>
      </c>
      <c r="B22" s="23" t="s">
        <v>182</v>
      </c>
      <c r="C22" s="13" t="s">
        <v>67</v>
      </c>
      <c r="D22" s="54"/>
      <c r="E22" s="54"/>
      <c r="F22" s="13"/>
      <c r="G22" s="13"/>
      <c r="H22" s="13"/>
      <c r="I22" s="25"/>
      <c r="J22" s="13"/>
      <c r="K22" s="13"/>
      <c r="L22" s="21">
        <v>0</v>
      </c>
      <c r="M22" s="15">
        <f t="shared" si="0"/>
        <v>0</v>
      </c>
      <c r="N22" s="17">
        <f t="shared" si="1"/>
        <v>0</v>
      </c>
    </row>
    <row r="23" spans="1:14" x14ac:dyDescent="0.3">
      <c r="A23" s="12">
        <f t="shared" si="2"/>
        <v>15</v>
      </c>
      <c r="B23" s="31" t="s">
        <v>223</v>
      </c>
      <c r="C23" s="13" t="s">
        <v>67</v>
      </c>
      <c r="D23" s="54" t="s">
        <v>229</v>
      </c>
      <c r="E23" s="54"/>
      <c r="F23" s="13" t="s">
        <v>229</v>
      </c>
      <c r="G23" s="13"/>
      <c r="H23" s="13"/>
      <c r="I23" s="25"/>
      <c r="J23" s="13"/>
      <c r="K23" s="13"/>
      <c r="L23" s="21">
        <v>0</v>
      </c>
      <c r="M23" s="15">
        <f t="shared" si="0"/>
        <v>0</v>
      </c>
      <c r="N23" s="17">
        <f t="shared" si="1"/>
        <v>0</v>
      </c>
    </row>
    <row r="24" spans="1:14" x14ac:dyDescent="0.3">
      <c r="A24" s="12">
        <f t="shared" si="2"/>
        <v>16</v>
      </c>
      <c r="B24" s="31" t="s">
        <v>224</v>
      </c>
      <c r="C24" s="13" t="s">
        <v>67</v>
      </c>
      <c r="D24" s="54" t="s">
        <v>72</v>
      </c>
      <c r="E24" s="54"/>
      <c r="F24" s="53" t="s">
        <v>27</v>
      </c>
      <c r="G24" s="13"/>
      <c r="H24" s="53" t="s">
        <v>55</v>
      </c>
      <c r="I24" s="25"/>
      <c r="J24" s="13"/>
      <c r="K24" s="13"/>
      <c r="L24" s="21">
        <v>1</v>
      </c>
      <c r="M24" s="15">
        <f t="shared" si="0"/>
        <v>1</v>
      </c>
      <c r="N24" s="17">
        <f t="shared" si="1"/>
        <v>2</v>
      </c>
    </row>
    <row r="25" spans="1:14" x14ac:dyDescent="0.3">
      <c r="A25" s="12">
        <f t="shared" si="2"/>
        <v>17</v>
      </c>
      <c r="B25" s="31" t="s">
        <v>225</v>
      </c>
      <c r="C25" s="13" t="s">
        <v>67</v>
      </c>
      <c r="D25" s="53" t="s">
        <v>23</v>
      </c>
      <c r="E25" s="56"/>
      <c r="F25" s="13" t="s">
        <v>14</v>
      </c>
      <c r="G25" s="13"/>
      <c r="H25" s="13"/>
      <c r="I25" s="25"/>
      <c r="J25" s="13"/>
      <c r="K25" s="13"/>
      <c r="L25" s="21">
        <v>1</v>
      </c>
      <c r="M25" s="15">
        <f t="shared" si="0"/>
        <v>1</v>
      </c>
      <c r="N25" s="17">
        <f t="shared" si="1"/>
        <v>2</v>
      </c>
    </row>
    <row r="26" spans="1:14" x14ac:dyDescent="0.3">
      <c r="A26" s="12">
        <f t="shared" si="2"/>
        <v>18</v>
      </c>
      <c r="B26" s="31" t="s">
        <v>226</v>
      </c>
      <c r="C26" s="13" t="s">
        <v>67</v>
      </c>
      <c r="D26" s="13" t="s">
        <v>131</v>
      </c>
      <c r="E26" s="13"/>
      <c r="F26" s="13"/>
      <c r="G26" s="13"/>
      <c r="H26" s="13"/>
      <c r="I26" s="25"/>
      <c r="J26" s="13"/>
      <c r="K26" s="13"/>
      <c r="L26" s="21">
        <v>0</v>
      </c>
      <c r="M26" s="15">
        <f t="shared" si="0"/>
        <v>0</v>
      </c>
      <c r="N26" s="17">
        <f t="shared" si="1"/>
        <v>0</v>
      </c>
    </row>
    <row r="27" spans="1:14" x14ac:dyDescent="0.3">
      <c r="A27" s="12">
        <f t="shared" si="2"/>
        <v>19</v>
      </c>
      <c r="B27" s="23" t="s">
        <v>183</v>
      </c>
      <c r="C27" s="13" t="s">
        <v>67</v>
      </c>
      <c r="D27" s="58"/>
      <c r="E27" s="56"/>
      <c r="F27" s="13"/>
      <c r="G27" s="13"/>
      <c r="H27" s="13"/>
      <c r="I27" s="25"/>
      <c r="J27" s="13"/>
      <c r="K27" s="13"/>
      <c r="L27" s="21">
        <v>0</v>
      </c>
      <c r="M27" s="15">
        <f t="shared" si="0"/>
        <v>0</v>
      </c>
      <c r="N27" s="17">
        <f t="shared" si="1"/>
        <v>0</v>
      </c>
    </row>
    <row r="28" spans="1:14" x14ac:dyDescent="0.3">
      <c r="A28" s="12">
        <f t="shared" si="2"/>
        <v>20</v>
      </c>
      <c r="B28" s="23" t="s">
        <v>184</v>
      </c>
      <c r="C28" s="13" t="s">
        <v>67</v>
      </c>
      <c r="D28" s="13" t="s">
        <v>29</v>
      </c>
      <c r="E28" s="20">
        <v>45671</v>
      </c>
      <c r="F28" s="13"/>
      <c r="G28" s="13"/>
      <c r="H28" s="13"/>
      <c r="I28" s="25"/>
      <c r="J28" s="13"/>
      <c r="K28" s="13"/>
      <c r="L28" s="21">
        <v>0</v>
      </c>
      <c r="M28" s="15">
        <f t="shared" si="0"/>
        <v>0</v>
      </c>
      <c r="N28" s="17">
        <f t="shared" si="1"/>
        <v>0</v>
      </c>
    </row>
    <row r="29" spans="1:14" x14ac:dyDescent="0.3">
      <c r="A29" s="12">
        <f t="shared" si="2"/>
        <v>21</v>
      </c>
      <c r="B29" s="23" t="s">
        <v>185</v>
      </c>
      <c r="C29" s="13" t="s">
        <v>67</v>
      </c>
      <c r="D29" s="13"/>
      <c r="E29" s="13"/>
      <c r="F29" s="13"/>
      <c r="G29" s="13"/>
      <c r="H29" s="13"/>
      <c r="I29" s="13"/>
      <c r="J29" s="13"/>
      <c r="K29" s="13"/>
      <c r="L29" s="21">
        <v>0</v>
      </c>
      <c r="M29" s="15">
        <f t="shared" si="0"/>
        <v>0</v>
      </c>
      <c r="N29" s="18">
        <f t="shared" si="1"/>
        <v>0</v>
      </c>
    </row>
    <row r="30" spans="1:14" x14ac:dyDescent="0.3">
      <c r="A30" s="12">
        <f t="shared" si="2"/>
        <v>22</v>
      </c>
      <c r="B30" s="23" t="s">
        <v>186</v>
      </c>
      <c r="C30" s="13" t="s">
        <v>67</v>
      </c>
      <c r="D30" s="53" t="s">
        <v>59</v>
      </c>
      <c r="E30" s="20">
        <v>45565</v>
      </c>
      <c r="F30" s="13"/>
      <c r="G30" s="20"/>
      <c r="H30" s="13"/>
      <c r="I30" s="25"/>
      <c r="J30" s="13"/>
      <c r="K30" s="13"/>
      <c r="L30" s="21">
        <v>1</v>
      </c>
      <c r="M30" s="15">
        <f t="shared" si="0"/>
        <v>1</v>
      </c>
      <c r="N30" s="18">
        <f t="shared" si="1"/>
        <v>1</v>
      </c>
    </row>
    <row r="31" spans="1:14" x14ac:dyDescent="0.3">
      <c r="A31" s="12">
        <f t="shared" si="2"/>
        <v>23</v>
      </c>
      <c r="B31" s="23" t="s">
        <v>187</v>
      </c>
      <c r="C31" s="13" t="s">
        <v>67</v>
      </c>
      <c r="D31" s="58" t="s">
        <v>96</v>
      </c>
      <c r="E31" s="56">
        <v>39321</v>
      </c>
      <c r="F31" s="13"/>
      <c r="G31" s="13"/>
      <c r="H31" s="13"/>
      <c r="I31" s="25"/>
      <c r="J31" s="13"/>
      <c r="K31" s="13"/>
      <c r="L31" s="21">
        <v>0</v>
      </c>
      <c r="M31" s="15">
        <f t="shared" si="0"/>
        <v>0</v>
      </c>
      <c r="N31" s="18">
        <f t="shared" si="1"/>
        <v>0</v>
      </c>
    </row>
    <row r="32" spans="1:14" x14ac:dyDescent="0.3">
      <c r="A32" s="12">
        <f t="shared" si="2"/>
        <v>24</v>
      </c>
      <c r="B32" s="23" t="s">
        <v>188</v>
      </c>
      <c r="C32" s="13" t="s">
        <v>67</v>
      </c>
      <c r="D32" s="57" t="s">
        <v>23</v>
      </c>
      <c r="E32" s="56">
        <v>44694</v>
      </c>
      <c r="F32" s="13" t="s">
        <v>11</v>
      </c>
      <c r="G32" s="20">
        <v>40775</v>
      </c>
      <c r="H32" s="13"/>
      <c r="I32" s="25"/>
      <c r="J32" s="13"/>
      <c r="K32" s="13"/>
      <c r="L32" s="21">
        <v>1</v>
      </c>
      <c r="M32" s="15">
        <f t="shared" si="0"/>
        <v>1</v>
      </c>
      <c r="N32" s="18">
        <f t="shared" si="1"/>
        <v>1</v>
      </c>
    </row>
    <row r="33" spans="1:14" x14ac:dyDescent="0.3">
      <c r="A33" s="12">
        <f t="shared" si="2"/>
        <v>25</v>
      </c>
      <c r="B33" s="23" t="s">
        <v>189</v>
      </c>
      <c r="C33" s="13" t="s">
        <v>67</v>
      </c>
      <c r="D33" s="58" t="s">
        <v>129</v>
      </c>
      <c r="E33" s="20">
        <v>44446</v>
      </c>
      <c r="F33" s="57" t="s">
        <v>23</v>
      </c>
      <c r="G33" s="20">
        <v>44522</v>
      </c>
      <c r="H33" s="13" t="s">
        <v>196</v>
      </c>
      <c r="I33" s="26">
        <v>38910</v>
      </c>
      <c r="J33" s="13"/>
      <c r="K33" s="13"/>
      <c r="L33" s="21">
        <v>1</v>
      </c>
      <c r="M33" s="15">
        <f t="shared" si="0"/>
        <v>1</v>
      </c>
      <c r="N33" s="18">
        <f t="shared" si="1"/>
        <v>1</v>
      </c>
    </row>
    <row r="34" spans="1:14" x14ac:dyDescent="0.3">
      <c r="A34" s="12">
        <f t="shared" si="2"/>
        <v>26</v>
      </c>
      <c r="B34" s="23" t="s">
        <v>190</v>
      </c>
      <c r="C34" s="13" t="s">
        <v>67</v>
      </c>
      <c r="D34" s="13"/>
      <c r="E34" s="13"/>
      <c r="F34" s="13"/>
      <c r="G34" s="13"/>
      <c r="H34" s="13"/>
      <c r="I34" s="25"/>
      <c r="J34" s="13"/>
      <c r="K34" s="13"/>
      <c r="L34" s="21">
        <v>0</v>
      </c>
      <c r="M34" s="15">
        <f t="shared" si="0"/>
        <v>0</v>
      </c>
      <c r="N34" s="18">
        <f t="shared" si="1"/>
        <v>0</v>
      </c>
    </row>
    <row r="35" spans="1:14" x14ac:dyDescent="0.3">
      <c r="A35" s="12">
        <f t="shared" si="2"/>
        <v>27</v>
      </c>
      <c r="B35" s="31" t="s">
        <v>611</v>
      </c>
      <c r="C35" s="13" t="s">
        <v>67</v>
      </c>
      <c r="D35" s="13"/>
      <c r="E35" s="13"/>
      <c r="F35" s="13"/>
      <c r="G35" s="13"/>
      <c r="H35" s="13"/>
      <c r="I35" s="25"/>
      <c r="J35" s="13"/>
      <c r="K35" s="13"/>
      <c r="L35" s="21">
        <v>0</v>
      </c>
      <c r="M35" s="15">
        <f t="shared" si="0"/>
        <v>0</v>
      </c>
      <c r="N35" s="18">
        <f t="shared" si="1"/>
        <v>0</v>
      </c>
    </row>
    <row r="36" spans="1:14" x14ac:dyDescent="0.3">
      <c r="A36" s="12">
        <f t="shared" si="2"/>
        <v>28</v>
      </c>
      <c r="B36" s="23" t="s">
        <v>191</v>
      </c>
      <c r="C36" s="13" t="s">
        <v>67</v>
      </c>
      <c r="D36" s="13" t="s">
        <v>25</v>
      </c>
      <c r="E36" s="20">
        <v>44446</v>
      </c>
      <c r="F36" s="13"/>
      <c r="G36" s="13"/>
      <c r="H36" s="13"/>
      <c r="I36" s="25"/>
      <c r="J36" s="13"/>
      <c r="K36" s="13"/>
      <c r="L36" s="21">
        <v>0</v>
      </c>
      <c r="M36" s="15">
        <f t="shared" si="0"/>
        <v>0</v>
      </c>
      <c r="N36" s="18">
        <f t="shared" si="1"/>
        <v>0</v>
      </c>
    </row>
    <row r="37" spans="1:14" x14ac:dyDescent="0.3">
      <c r="A37" s="12">
        <f t="shared" si="2"/>
        <v>29</v>
      </c>
      <c r="B37" s="23" t="s">
        <v>192</v>
      </c>
      <c r="C37" s="13" t="s">
        <v>67</v>
      </c>
      <c r="D37" s="58" t="s">
        <v>197</v>
      </c>
      <c r="E37" s="20">
        <v>44973</v>
      </c>
      <c r="F37" s="13" t="s">
        <v>14</v>
      </c>
      <c r="G37" s="20">
        <v>42929</v>
      </c>
      <c r="H37" s="13"/>
      <c r="I37" s="25"/>
      <c r="J37" s="13"/>
      <c r="K37" s="13"/>
      <c r="L37" s="21">
        <v>0</v>
      </c>
      <c r="M37" s="15">
        <f t="shared" si="0"/>
        <v>0</v>
      </c>
      <c r="N37" s="18">
        <f t="shared" si="1"/>
        <v>0</v>
      </c>
    </row>
    <row r="38" spans="1:14" x14ac:dyDescent="0.3">
      <c r="A38" s="12">
        <f t="shared" si="2"/>
        <v>30</v>
      </c>
      <c r="B38" s="31" t="s">
        <v>193</v>
      </c>
      <c r="C38" s="13" t="s">
        <v>67</v>
      </c>
      <c r="D38" s="13"/>
      <c r="E38" s="13"/>
      <c r="F38" s="13"/>
      <c r="G38" s="13"/>
      <c r="H38" s="13"/>
      <c r="I38" s="25"/>
      <c r="J38" s="13"/>
      <c r="K38" s="13"/>
      <c r="L38" s="21">
        <v>0</v>
      </c>
      <c r="M38" s="15">
        <f t="shared" si="0"/>
        <v>0</v>
      </c>
      <c r="N38" s="18">
        <f t="shared" si="1"/>
        <v>0</v>
      </c>
    </row>
    <row r="39" spans="1:14" x14ac:dyDescent="0.3">
      <c r="B39" s="10"/>
    </row>
    <row r="40" spans="1:14" x14ac:dyDescent="0.3">
      <c r="B40" s="10"/>
    </row>
    <row r="41" spans="1:14" x14ac:dyDescent="0.3">
      <c r="B41" s="10"/>
    </row>
    <row r="42" spans="1:14" x14ac:dyDescent="0.3">
      <c r="B42" s="10"/>
    </row>
    <row r="43" spans="1:14" x14ac:dyDescent="0.3">
      <c r="B43" s="10"/>
    </row>
    <row r="44" spans="1:14" x14ac:dyDescent="0.3">
      <c r="B44" s="10"/>
    </row>
    <row r="45" spans="1:14" x14ac:dyDescent="0.3">
      <c r="C45" s="11"/>
      <c r="D45" s="11"/>
      <c r="E45" s="11"/>
      <c r="F45" s="11"/>
      <c r="G45" s="11"/>
      <c r="H45" s="11"/>
      <c r="I45" s="11"/>
      <c r="J45" s="11"/>
      <c r="K45" s="11"/>
    </row>
    <row r="46" spans="1:14" x14ac:dyDescent="0.3">
      <c r="C46" s="11"/>
      <c r="D46" s="11"/>
      <c r="E46" s="11"/>
      <c r="F46" s="11"/>
      <c r="G46" s="11"/>
      <c r="H46" s="11"/>
      <c r="I46" s="11"/>
      <c r="J46" s="11"/>
      <c r="K46" s="11"/>
    </row>
  </sheetData>
  <autoFilter ref="A8:N38" xr:uid="{61A3A7B7-AE3F-4A1F-995D-F60B12E0693A}"/>
  <mergeCells count="1">
    <mergeCell ref="A1:N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2386E-F43B-4010-AA4C-A867076DFD1D}">
  <dimension ref="A1:N70"/>
  <sheetViews>
    <sheetView zoomScale="70" zoomScaleNormal="70" workbookViewId="0">
      <selection activeCell="D12" sqref="D12"/>
    </sheetView>
  </sheetViews>
  <sheetFormatPr baseColWidth="10" defaultRowHeight="14.4" x14ac:dyDescent="0.3"/>
  <cols>
    <col min="1" max="2" width="11.5546875" style="2"/>
    <col min="3" max="3" width="20.77734375" style="2" customWidth="1"/>
    <col min="4" max="4" width="10.77734375" style="2" customWidth="1"/>
    <col min="5" max="5" width="10.77734375" style="10" customWidth="1"/>
    <col min="6" max="6" width="10.77734375" style="2" customWidth="1"/>
    <col min="7" max="7" width="10.77734375" style="10" customWidth="1"/>
    <col min="8" max="8" width="10.77734375" style="2" customWidth="1"/>
    <col min="9" max="9" width="10.77734375" style="10" customWidth="1"/>
    <col min="10" max="10" width="10.77734375" style="2" customWidth="1"/>
    <col min="11" max="11" width="10.77734375" style="10" customWidth="1"/>
    <col min="12" max="12" width="13.33203125" style="10" bestFit="1" customWidth="1"/>
    <col min="13" max="13" width="13.109375" style="10" bestFit="1" customWidth="1"/>
    <col min="14" max="14" width="12.5546875" style="10" bestFit="1" customWidth="1"/>
  </cols>
  <sheetData>
    <row r="1" spans="1:14" s="9" customFormat="1" x14ac:dyDescent="0.3">
      <c r="A1" s="52" t="s">
        <v>136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s="9" customForma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C3" s="5" t="s">
        <v>123</v>
      </c>
      <c r="D3" s="4">
        <v>3</v>
      </c>
      <c r="E3" s="19"/>
      <c r="L3" s="12" t="s">
        <v>106</v>
      </c>
      <c r="M3" s="12" t="s">
        <v>107</v>
      </c>
      <c r="N3" s="12" t="s">
        <v>108</v>
      </c>
    </row>
    <row r="4" spans="1:14" x14ac:dyDescent="0.3">
      <c r="C4" s="5" t="s">
        <v>124</v>
      </c>
      <c r="D4" s="4">
        <v>2</v>
      </c>
      <c r="E4" s="19"/>
      <c r="L4" s="12">
        <f>+SUM(L9:L43)</f>
        <v>5</v>
      </c>
      <c r="M4" s="12">
        <f>+SUM(M9:M43)</f>
        <v>5</v>
      </c>
      <c r="N4" s="18">
        <f>+SUM(N9:N45)</f>
        <v>14</v>
      </c>
    </row>
    <row r="5" spans="1:14" x14ac:dyDescent="0.3">
      <c r="C5" s="5" t="s">
        <v>125</v>
      </c>
      <c r="D5" s="4">
        <v>1</v>
      </c>
      <c r="E5" s="19"/>
      <c r="L5" s="12">
        <f>+COUNT(L9:L43)</f>
        <v>29</v>
      </c>
      <c r="M5" s="12">
        <f>+COUNT(M9:M43)</f>
        <v>29</v>
      </c>
      <c r="N5" s="18">
        <f>COUNT(N9:N18)*D3+COUNT(N19:N28)*D4+COUNT(N29:N38)*D5+COUNT(N39:N45)</f>
        <v>57</v>
      </c>
    </row>
    <row r="6" spans="1:14" x14ac:dyDescent="0.3">
      <c r="L6" s="14">
        <f>+L4/L5</f>
        <v>0.17241379310344829</v>
      </c>
      <c r="M6" s="14">
        <f>+M4/M5</f>
        <v>0.17241379310344829</v>
      </c>
      <c r="N6" s="44">
        <f>+N4/N5</f>
        <v>0.24561403508771928</v>
      </c>
    </row>
    <row r="8" spans="1:14" x14ac:dyDescent="0.3">
      <c r="A8" s="4" t="s">
        <v>109</v>
      </c>
      <c r="B8" s="12" t="s">
        <v>110</v>
      </c>
      <c r="C8" s="13" t="s">
        <v>111</v>
      </c>
      <c r="D8" s="13" t="s">
        <v>112</v>
      </c>
      <c r="E8" s="13"/>
      <c r="F8" s="13" t="s">
        <v>113</v>
      </c>
      <c r="G8" s="13"/>
      <c r="H8" s="13" t="s">
        <v>114</v>
      </c>
      <c r="I8" s="13"/>
      <c r="J8" s="13" t="s">
        <v>115</v>
      </c>
      <c r="K8" s="13"/>
      <c r="L8" s="21" t="s">
        <v>141</v>
      </c>
      <c r="M8" s="12"/>
      <c r="N8" s="12"/>
    </row>
    <row r="9" spans="1:14" x14ac:dyDescent="0.3">
      <c r="A9" s="4">
        <v>1</v>
      </c>
      <c r="B9" s="23" t="s">
        <v>471</v>
      </c>
      <c r="C9" s="13" t="s">
        <v>65</v>
      </c>
      <c r="D9" s="13" t="s">
        <v>481</v>
      </c>
      <c r="E9" s="13"/>
      <c r="F9" s="13"/>
      <c r="G9" s="13"/>
      <c r="H9" s="13"/>
      <c r="I9" s="13"/>
      <c r="J9" s="13"/>
      <c r="K9" s="13"/>
      <c r="L9" s="21">
        <v>0</v>
      </c>
      <c r="M9" s="15">
        <f t="shared" ref="M9:M38" si="0">+IF(L9="",IF(LEFT(A9,3)="Acc","",1),L9)</f>
        <v>0</v>
      </c>
      <c r="N9" s="16">
        <f t="shared" ref="N9:N38" si="1">+IF(M9="","",IF(M9&gt;0,IF(AND(A9&gt;=1,A9&lt;=10),$D$3,IF(AND(A9&gt;=11,A9&lt;=20),$D$4,IF(AND(A9&gt;=21,A9&lt;=30),$D$5,IF(LEFT(A9,3)="Acc",1,"")))),M9))</f>
        <v>0</v>
      </c>
    </row>
    <row r="10" spans="1:14" x14ac:dyDescent="0.3">
      <c r="A10" s="4">
        <f>+A9+1</f>
        <v>2</v>
      </c>
      <c r="B10" s="17">
        <v>7641046</v>
      </c>
      <c r="C10" s="13" t="s">
        <v>65</v>
      </c>
      <c r="D10" s="53" t="s">
        <v>59</v>
      </c>
      <c r="E10" s="13"/>
      <c r="F10" s="13" t="s">
        <v>80</v>
      </c>
      <c r="G10" s="13"/>
      <c r="H10" s="13" t="s">
        <v>11</v>
      </c>
      <c r="I10" s="13"/>
      <c r="J10" s="13" t="s">
        <v>26</v>
      </c>
      <c r="K10" s="13"/>
      <c r="L10" s="21">
        <v>1</v>
      </c>
      <c r="M10" s="15">
        <f t="shared" si="0"/>
        <v>1</v>
      </c>
      <c r="N10" s="16">
        <f>+IF(M10="","",IF(M10&gt;0,IF(AND(A10&gt;=1,A10&lt;=10),$D$3,IF(AND(A10&gt;=11,A10&lt;=20),$D$4,IF(AND(A10&gt;=21,A10&lt;=30),$D$5,IF(LEFT(A10,3)="Acc",1,"")))),M10))</f>
        <v>3</v>
      </c>
    </row>
    <row r="11" spans="1:14" x14ac:dyDescent="0.3">
      <c r="A11" s="4">
        <f t="shared" ref="A11:A38" si="2">+A10+1</f>
        <v>3</v>
      </c>
      <c r="B11" s="23" t="s">
        <v>472</v>
      </c>
      <c r="C11" s="13" t="s">
        <v>65</v>
      </c>
      <c r="D11" s="13" t="s">
        <v>482</v>
      </c>
      <c r="E11" s="13"/>
      <c r="F11" s="13"/>
      <c r="G11" s="13"/>
      <c r="H11" s="13"/>
      <c r="I11" s="13"/>
      <c r="J11" s="13"/>
      <c r="K11" s="13"/>
      <c r="L11" s="21">
        <v>0</v>
      </c>
      <c r="M11" s="15">
        <f t="shared" si="0"/>
        <v>0</v>
      </c>
      <c r="N11" s="16">
        <f t="shared" si="1"/>
        <v>0</v>
      </c>
    </row>
    <row r="12" spans="1:14" x14ac:dyDescent="0.3">
      <c r="A12" s="4">
        <f t="shared" si="2"/>
        <v>4</v>
      </c>
      <c r="B12" s="23">
        <v>24711696</v>
      </c>
      <c r="C12" s="13" t="s">
        <v>65</v>
      </c>
      <c r="D12" s="13" t="s">
        <v>483</v>
      </c>
      <c r="E12" s="13"/>
      <c r="F12" s="13"/>
      <c r="G12" s="13"/>
      <c r="H12" s="13"/>
      <c r="I12" s="13"/>
      <c r="J12" s="13"/>
      <c r="K12" s="13"/>
      <c r="L12" s="21">
        <v>0</v>
      </c>
      <c r="M12" s="15">
        <f t="shared" si="0"/>
        <v>0</v>
      </c>
      <c r="N12" s="16">
        <f t="shared" si="1"/>
        <v>0</v>
      </c>
    </row>
    <row r="13" spans="1:14" x14ac:dyDescent="0.3">
      <c r="A13" s="4">
        <f t="shared" si="2"/>
        <v>5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</row>
    <row r="14" spans="1:14" x14ac:dyDescent="0.3">
      <c r="A14" s="4">
        <f t="shared" si="2"/>
        <v>6</v>
      </c>
      <c r="B14" s="23">
        <v>24981180</v>
      </c>
      <c r="C14" s="13" t="s">
        <v>65</v>
      </c>
      <c r="D14" s="13" t="s">
        <v>483</v>
      </c>
      <c r="E14" s="13"/>
      <c r="F14" s="13"/>
      <c r="G14" s="13"/>
      <c r="H14" s="13"/>
      <c r="I14" s="13"/>
      <c r="J14" s="13"/>
      <c r="K14" s="13"/>
      <c r="L14" s="21">
        <v>0</v>
      </c>
      <c r="M14" s="15">
        <f t="shared" si="0"/>
        <v>0</v>
      </c>
      <c r="N14" s="16">
        <f t="shared" si="1"/>
        <v>0</v>
      </c>
    </row>
    <row r="15" spans="1:14" x14ac:dyDescent="0.3">
      <c r="A15" s="4">
        <f t="shared" si="2"/>
        <v>7</v>
      </c>
      <c r="B15" s="23" t="s">
        <v>473</v>
      </c>
      <c r="C15" s="13" t="s">
        <v>65</v>
      </c>
      <c r="D15" s="53" t="s">
        <v>11</v>
      </c>
      <c r="E15" s="13"/>
      <c r="F15" s="13"/>
      <c r="G15" s="13"/>
      <c r="H15" s="13"/>
      <c r="I15" s="13"/>
      <c r="J15" s="13"/>
      <c r="K15" s="13"/>
      <c r="L15" s="21">
        <v>1</v>
      </c>
      <c r="M15" s="15">
        <f t="shared" si="0"/>
        <v>1</v>
      </c>
      <c r="N15" s="16">
        <f t="shared" si="1"/>
        <v>3</v>
      </c>
    </row>
    <row r="16" spans="1:14" x14ac:dyDescent="0.3">
      <c r="A16" s="4">
        <f t="shared" si="2"/>
        <v>8</v>
      </c>
      <c r="B16" s="17">
        <v>8380574</v>
      </c>
      <c r="C16" s="13" t="s">
        <v>65</v>
      </c>
      <c r="D16" s="53" t="s">
        <v>81</v>
      </c>
      <c r="E16" s="13"/>
      <c r="F16" s="13"/>
      <c r="G16" s="13"/>
      <c r="H16" s="13"/>
      <c r="I16" s="13"/>
      <c r="J16" s="13"/>
      <c r="K16" s="13"/>
      <c r="L16" s="21">
        <v>1</v>
      </c>
      <c r="M16" s="15">
        <f t="shared" si="0"/>
        <v>1</v>
      </c>
      <c r="N16" s="16">
        <f t="shared" si="1"/>
        <v>3</v>
      </c>
    </row>
    <row r="17" spans="1:14" x14ac:dyDescent="0.3">
      <c r="A17" s="4">
        <f t="shared" si="2"/>
        <v>9</v>
      </c>
      <c r="B17" s="12">
        <v>10066654</v>
      </c>
      <c r="C17" s="13" t="s">
        <v>65</v>
      </c>
      <c r="D17" s="13"/>
      <c r="E17" s="13"/>
      <c r="F17" s="13"/>
      <c r="G17" s="13"/>
      <c r="H17" s="13"/>
      <c r="I17" s="13"/>
      <c r="J17" s="13"/>
      <c r="K17" s="13"/>
      <c r="L17" s="21">
        <v>0</v>
      </c>
      <c r="M17" s="15">
        <f t="shared" si="0"/>
        <v>0</v>
      </c>
      <c r="N17" s="16">
        <f t="shared" si="1"/>
        <v>0</v>
      </c>
    </row>
    <row r="18" spans="1:14" x14ac:dyDescent="0.3">
      <c r="A18" s="4">
        <f t="shared" si="2"/>
        <v>10</v>
      </c>
      <c r="B18" s="17">
        <v>41754568</v>
      </c>
      <c r="C18" s="13" t="s">
        <v>65</v>
      </c>
      <c r="D18" s="53" t="s">
        <v>82</v>
      </c>
      <c r="E18" s="13"/>
      <c r="F18" s="13" t="s">
        <v>14</v>
      </c>
      <c r="G18" s="13"/>
      <c r="H18" s="13"/>
      <c r="I18" s="13"/>
      <c r="J18" s="13"/>
      <c r="K18" s="13"/>
      <c r="L18" s="21">
        <v>1</v>
      </c>
      <c r="M18" s="15">
        <f t="shared" si="0"/>
        <v>1</v>
      </c>
      <c r="N18" s="16">
        <f t="shared" si="1"/>
        <v>3</v>
      </c>
    </row>
    <row r="19" spans="1:14" x14ac:dyDescent="0.3">
      <c r="A19" s="4">
        <f t="shared" si="2"/>
        <v>11</v>
      </c>
      <c r="B19" s="23">
        <v>23980637</v>
      </c>
      <c r="C19" s="13" t="s">
        <v>65</v>
      </c>
      <c r="D19" s="53" t="s">
        <v>100</v>
      </c>
      <c r="E19" s="13"/>
      <c r="F19" s="13"/>
      <c r="G19" s="13"/>
      <c r="H19" s="13"/>
      <c r="I19" s="13"/>
      <c r="J19" s="13"/>
      <c r="K19" s="13"/>
      <c r="L19" s="21">
        <v>1</v>
      </c>
      <c r="M19" s="15">
        <f t="shared" si="0"/>
        <v>1</v>
      </c>
      <c r="N19" s="17">
        <f t="shared" si="1"/>
        <v>2</v>
      </c>
    </row>
    <row r="20" spans="1:14" x14ac:dyDescent="0.3">
      <c r="A20" s="4">
        <f t="shared" si="2"/>
        <v>12</v>
      </c>
      <c r="B20" s="23" t="s">
        <v>474</v>
      </c>
      <c r="C20" s="13" t="s">
        <v>65</v>
      </c>
      <c r="D20" s="13"/>
      <c r="E20" s="13"/>
      <c r="F20" s="13"/>
      <c r="G20" s="13"/>
      <c r="H20" s="13"/>
      <c r="I20" s="13"/>
      <c r="J20" s="13"/>
      <c r="K20" s="13"/>
      <c r="L20" s="21">
        <v>0</v>
      </c>
      <c r="M20" s="15">
        <f t="shared" si="0"/>
        <v>0</v>
      </c>
      <c r="N20" s="17">
        <f t="shared" si="1"/>
        <v>0</v>
      </c>
    </row>
    <row r="21" spans="1:14" x14ac:dyDescent="0.3">
      <c r="A21" s="4">
        <f t="shared" si="2"/>
        <v>13</v>
      </c>
      <c r="B21" s="51" t="s">
        <v>475</v>
      </c>
      <c r="C21" s="13" t="s">
        <v>65</v>
      </c>
      <c r="D21" s="13"/>
      <c r="E21" s="13"/>
      <c r="F21" s="13"/>
      <c r="G21" s="13"/>
      <c r="H21" s="13"/>
      <c r="I21" s="13"/>
      <c r="J21" s="13"/>
      <c r="K21" s="13"/>
      <c r="L21" s="21">
        <v>0</v>
      </c>
      <c r="M21" s="15">
        <f t="shared" si="0"/>
        <v>0</v>
      </c>
      <c r="N21" s="17">
        <f t="shared" si="1"/>
        <v>0</v>
      </c>
    </row>
    <row r="22" spans="1:14" x14ac:dyDescent="0.3">
      <c r="A22" s="4">
        <f t="shared" si="2"/>
        <v>14</v>
      </c>
      <c r="B22" s="7">
        <v>16008986</v>
      </c>
      <c r="C22" s="13" t="s">
        <v>65</v>
      </c>
      <c r="D22" s="13"/>
      <c r="E22" s="13"/>
      <c r="F22" s="13"/>
      <c r="G22" s="13"/>
      <c r="H22" s="13"/>
      <c r="I22" s="13"/>
      <c r="J22" s="13"/>
      <c r="K22" s="13"/>
      <c r="L22" s="21">
        <v>0</v>
      </c>
      <c r="M22" s="15">
        <f t="shared" si="0"/>
        <v>0</v>
      </c>
      <c r="N22" s="17">
        <f t="shared" si="1"/>
        <v>0</v>
      </c>
    </row>
    <row r="23" spans="1:14" x14ac:dyDescent="0.3">
      <c r="A23" s="4">
        <f t="shared" si="2"/>
        <v>15</v>
      </c>
      <c r="B23" s="51" t="s">
        <v>476</v>
      </c>
      <c r="C23" s="13" t="s">
        <v>65</v>
      </c>
      <c r="D23" s="13"/>
      <c r="E23" s="13"/>
      <c r="F23" s="13"/>
      <c r="G23" s="13"/>
      <c r="H23" s="13"/>
      <c r="I23" s="13"/>
      <c r="J23" s="13"/>
      <c r="K23" s="13"/>
      <c r="L23" s="21">
        <v>0</v>
      </c>
      <c r="M23" s="15">
        <f t="shared" si="0"/>
        <v>0</v>
      </c>
      <c r="N23" s="17">
        <f t="shared" si="1"/>
        <v>0</v>
      </c>
    </row>
    <row r="24" spans="1:14" x14ac:dyDescent="0.3">
      <c r="A24" s="4">
        <f t="shared" si="2"/>
        <v>16</v>
      </c>
      <c r="B24" s="51" t="s">
        <v>477</v>
      </c>
      <c r="C24" s="13" t="s">
        <v>65</v>
      </c>
      <c r="D24" s="13" t="s">
        <v>83</v>
      </c>
      <c r="E24" s="13"/>
      <c r="F24" s="13"/>
      <c r="G24" s="13"/>
      <c r="H24" s="13"/>
      <c r="I24" s="13"/>
      <c r="J24" s="13"/>
      <c r="K24" s="13"/>
      <c r="L24" s="21">
        <v>0</v>
      </c>
      <c r="M24" s="15">
        <f t="shared" si="0"/>
        <v>0</v>
      </c>
      <c r="N24" s="17">
        <f t="shared" si="1"/>
        <v>0</v>
      </c>
    </row>
    <row r="25" spans="1:14" x14ac:dyDescent="0.3">
      <c r="A25" s="4">
        <f t="shared" si="2"/>
        <v>17</v>
      </c>
      <c r="B25" s="6">
        <v>16021328</v>
      </c>
      <c r="C25" s="13" t="s">
        <v>65</v>
      </c>
      <c r="D25" s="13"/>
      <c r="E25" s="13"/>
      <c r="F25" s="13"/>
      <c r="G25" s="13"/>
      <c r="H25" s="13"/>
      <c r="I25" s="13"/>
      <c r="J25" s="13"/>
      <c r="K25" s="13"/>
      <c r="L25" s="21">
        <v>0</v>
      </c>
      <c r="M25" s="15">
        <f t="shared" si="0"/>
        <v>0</v>
      </c>
      <c r="N25" s="17">
        <f t="shared" si="1"/>
        <v>0</v>
      </c>
    </row>
    <row r="26" spans="1:14" x14ac:dyDescent="0.3">
      <c r="A26" s="4">
        <f t="shared" si="2"/>
        <v>18</v>
      </c>
      <c r="B26" s="6">
        <v>15978348</v>
      </c>
      <c r="C26" s="5" t="s">
        <v>65</v>
      </c>
      <c r="D26" s="13"/>
      <c r="E26" s="13"/>
      <c r="F26" s="13"/>
      <c r="G26" s="13"/>
      <c r="H26" s="13"/>
      <c r="I26" s="13"/>
      <c r="J26" s="13"/>
      <c r="K26" s="13"/>
      <c r="L26" s="21">
        <v>0</v>
      </c>
      <c r="M26" s="15">
        <f t="shared" si="0"/>
        <v>0</v>
      </c>
      <c r="N26" s="17">
        <f t="shared" si="1"/>
        <v>0</v>
      </c>
    </row>
    <row r="27" spans="1:14" x14ac:dyDescent="0.3">
      <c r="A27" s="4">
        <f t="shared" si="2"/>
        <v>19</v>
      </c>
      <c r="B27" s="6">
        <v>42046640</v>
      </c>
      <c r="C27" s="5" t="s">
        <v>65</v>
      </c>
      <c r="D27" s="13"/>
      <c r="E27" s="13"/>
      <c r="F27" s="13"/>
      <c r="G27" s="13"/>
      <c r="H27" s="13"/>
      <c r="I27" s="13"/>
      <c r="J27" s="13"/>
      <c r="K27" s="13"/>
      <c r="L27" s="21">
        <v>0</v>
      </c>
      <c r="M27" s="15">
        <f t="shared" si="0"/>
        <v>0</v>
      </c>
      <c r="N27" s="17">
        <f t="shared" si="1"/>
        <v>0</v>
      </c>
    </row>
    <row r="28" spans="1:14" x14ac:dyDescent="0.3">
      <c r="A28" s="4">
        <f t="shared" si="2"/>
        <v>20</v>
      </c>
      <c r="B28" s="6">
        <v>15975855</v>
      </c>
      <c r="C28" s="5" t="s">
        <v>65</v>
      </c>
      <c r="D28" s="13" t="s">
        <v>126</v>
      </c>
      <c r="E28" s="13"/>
      <c r="F28" s="13"/>
      <c r="G28" s="13"/>
      <c r="H28" s="13"/>
      <c r="I28" s="13"/>
      <c r="J28" s="13"/>
      <c r="K28" s="13"/>
      <c r="L28" s="21">
        <v>0</v>
      </c>
      <c r="M28" s="15">
        <f t="shared" si="0"/>
        <v>0</v>
      </c>
      <c r="N28" s="17">
        <f t="shared" si="1"/>
        <v>0</v>
      </c>
    </row>
    <row r="29" spans="1:14" x14ac:dyDescent="0.3">
      <c r="A29" s="4">
        <f t="shared" si="2"/>
        <v>21</v>
      </c>
      <c r="B29" s="6">
        <v>15977661</v>
      </c>
      <c r="C29" s="5" t="s">
        <v>65</v>
      </c>
      <c r="D29" s="13"/>
      <c r="E29" s="13"/>
      <c r="F29" s="13"/>
      <c r="G29" s="13"/>
      <c r="H29" s="13"/>
      <c r="I29" s="13"/>
      <c r="J29" s="13"/>
      <c r="K29" s="13"/>
      <c r="L29" s="21">
        <v>0</v>
      </c>
      <c r="M29" s="15">
        <f t="shared" si="0"/>
        <v>0</v>
      </c>
      <c r="N29" s="18">
        <f t="shared" si="1"/>
        <v>0</v>
      </c>
    </row>
    <row r="30" spans="1:14" x14ac:dyDescent="0.3">
      <c r="A30" s="4">
        <f t="shared" si="2"/>
        <v>22</v>
      </c>
      <c r="B30" s="6">
        <v>40304890</v>
      </c>
      <c r="C30" s="5" t="s">
        <v>65</v>
      </c>
      <c r="D30" s="13"/>
      <c r="E30" s="13"/>
      <c r="F30" s="13"/>
      <c r="G30" s="13"/>
      <c r="H30" s="13"/>
      <c r="I30" s="13"/>
      <c r="J30" s="13"/>
      <c r="K30" s="13"/>
      <c r="L30" s="21">
        <v>0</v>
      </c>
      <c r="M30" s="15">
        <f t="shared" si="0"/>
        <v>0</v>
      </c>
      <c r="N30" s="18">
        <f t="shared" si="1"/>
        <v>0</v>
      </c>
    </row>
    <row r="31" spans="1:14" x14ac:dyDescent="0.3">
      <c r="A31" s="4">
        <f t="shared" si="2"/>
        <v>23</v>
      </c>
      <c r="B31" s="51" t="s">
        <v>478</v>
      </c>
      <c r="C31" s="5" t="s">
        <v>65</v>
      </c>
      <c r="D31" s="13"/>
      <c r="E31" s="13"/>
      <c r="F31" s="13"/>
      <c r="G31" s="13"/>
      <c r="H31" s="13"/>
      <c r="I31" s="13"/>
      <c r="J31" s="13"/>
      <c r="K31" s="13"/>
      <c r="L31" s="21">
        <v>0</v>
      </c>
      <c r="M31" s="15">
        <f t="shared" si="0"/>
        <v>0</v>
      </c>
      <c r="N31" s="18">
        <f t="shared" si="1"/>
        <v>0</v>
      </c>
    </row>
    <row r="32" spans="1:14" x14ac:dyDescent="0.3">
      <c r="A32" s="4">
        <f t="shared" si="2"/>
        <v>24</v>
      </c>
      <c r="B32" s="6">
        <v>80285646</v>
      </c>
      <c r="C32" s="5" t="s">
        <v>65</v>
      </c>
      <c r="D32" s="13" t="s">
        <v>127</v>
      </c>
      <c r="E32" s="13"/>
      <c r="F32" s="13"/>
      <c r="G32" s="13"/>
      <c r="H32" s="13"/>
      <c r="I32" s="13"/>
      <c r="J32" s="13"/>
      <c r="K32" s="13"/>
      <c r="L32" s="21">
        <v>0</v>
      </c>
      <c r="M32" s="15">
        <f t="shared" si="0"/>
        <v>0</v>
      </c>
      <c r="N32" s="18">
        <f t="shared" si="1"/>
        <v>0</v>
      </c>
    </row>
    <row r="33" spans="1:14" x14ac:dyDescent="0.3">
      <c r="A33" s="4">
        <f t="shared" si="2"/>
        <v>25</v>
      </c>
      <c r="B33" s="50">
        <v>80405406</v>
      </c>
      <c r="C33" s="5" t="s">
        <v>65</v>
      </c>
      <c r="D33" s="13"/>
      <c r="E33" s="13"/>
      <c r="F33" s="13"/>
      <c r="G33" s="13"/>
      <c r="H33" s="13"/>
      <c r="I33" s="13"/>
      <c r="J33" s="13"/>
      <c r="K33" s="13"/>
      <c r="L33" s="21">
        <v>0</v>
      </c>
      <c r="M33" s="15">
        <f t="shared" si="0"/>
        <v>0</v>
      </c>
      <c r="N33" s="18">
        <f t="shared" si="1"/>
        <v>0</v>
      </c>
    </row>
    <row r="34" spans="1:14" x14ac:dyDescent="0.3">
      <c r="A34" s="4">
        <f t="shared" si="2"/>
        <v>26</v>
      </c>
      <c r="B34" s="51" t="s">
        <v>479</v>
      </c>
      <c r="C34" s="5" t="s">
        <v>65</v>
      </c>
      <c r="D34" s="13"/>
      <c r="E34" s="13"/>
      <c r="F34" s="13"/>
      <c r="G34" s="13"/>
      <c r="H34" s="13"/>
      <c r="I34" s="13"/>
      <c r="J34" s="13"/>
      <c r="K34" s="13"/>
      <c r="L34" s="21">
        <v>0</v>
      </c>
      <c r="M34" s="15">
        <f t="shared" si="0"/>
        <v>0</v>
      </c>
      <c r="N34" s="18">
        <f t="shared" si="1"/>
        <v>0</v>
      </c>
    </row>
    <row r="35" spans="1:14" x14ac:dyDescent="0.3">
      <c r="A35" s="4">
        <f t="shared" si="2"/>
        <v>27</v>
      </c>
      <c r="B35" s="6">
        <v>15981116</v>
      </c>
      <c r="C35" s="5" t="s">
        <v>65</v>
      </c>
      <c r="D35" s="13"/>
      <c r="E35" s="13"/>
      <c r="F35" s="13"/>
      <c r="G35" s="13"/>
      <c r="H35" s="13"/>
      <c r="I35" s="13"/>
      <c r="J35" s="13"/>
      <c r="K35" s="13"/>
      <c r="L35" s="21">
        <v>0</v>
      </c>
      <c r="M35" s="15">
        <f t="shared" si="0"/>
        <v>0</v>
      </c>
      <c r="N35" s="18">
        <f t="shared" si="1"/>
        <v>0</v>
      </c>
    </row>
    <row r="36" spans="1:14" x14ac:dyDescent="0.3">
      <c r="A36" s="4">
        <f t="shared" si="2"/>
        <v>28</v>
      </c>
      <c r="B36" s="51" t="s">
        <v>480</v>
      </c>
      <c r="C36" s="5" t="s">
        <v>65</v>
      </c>
      <c r="D36" s="13"/>
      <c r="E36" s="13"/>
      <c r="F36" s="13"/>
      <c r="G36" s="13"/>
      <c r="H36" s="13"/>
      <c r="I36" s="13"/>
      <c r="J36" s="13"/>
      <c r="K36" s="13"/>
      <c r="L36" s="21">
        <v>0</v>
      </c>
      <c r="M36" s="15">
        <f t="shared" si="0"/>
        <v>0</v>
      </c>
      <c r="N36" s="18">
        <f t="shared" si="1"/>
        <v>0</v>
      </c>
    </row>
    <row r="37" spans="1:14" x14ac:dyDescent="0.3">
      <c r="A37" s="4">
        <f t="shared" si="2"/>
        <v>29</v>
      </c>
      <c r="B37" s="6">
        <v>40852617</v>
      </c>
      <c r="C37" s="5" t="s">
        <v>65</v>
      </c>
      <c r="D37" s="13"/>
      <c r="E37" s="13"/>
      <c r="F37" s="13"/>
      <c r="G37" s="13"/>
      <c r="H37" s="13"/>
      <c r="I37" s="13"/>
      <c r="J37" s="13"/>
      <c r="K37" s="13"/>
      <c r="L37" s="21">
        <v>0</v>
      </c>
      <c r="M37" s="15">
        <f t="shared" si="0"/>
        <v>0</v>
      </c>
      <c r="N37" s="18">
        <f t="shared" si="1"/>
        <v>0</v>
      </c>
    </row>
    <row r="38" spans="1:14" x14ac:dyDescent="0.3">
      <c r="A38" s="12">
        <f t="shared" si="2"/>
        <v>30</v>
      </c>
      <c r="B38" s="6">
        <v>15977667</v>
      </c>
      <c r="C38" s="5" t="s">
        <v>65</v>
      </c>
      <c r="D38" s="13"/>
      <c r="E38" s="13"/>
      <c r="F38" s="13"/>
      <c r="G38" s="13"/>
      <c r="H38" s="13"/>
      <c r="I38" s="13"/>
      <c r="J38" s="13"/>
      <c r="K38" s="13"/>
      <c r="L38" s="21">
        <v>0</v>
      </c>
      <c r="M38" s="15">
        <f t="shared" si="0"/>
        <v>0</v>
      </c>
      <c r="N38" s="18">
        <f t="shared" si="1"/>
        <v>0</v>
      </c>
    </row>
    <row r="39" spans="1:14" x14ac:dyDescent="0.3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1:14" x14ac:dyDescent="0.3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 x14ac:dyDescent="0.3">
      <c r="A41" s="9"/>
      <c r="M41" s="9"/>
      <c r="N41" s="9"/>
    </row>
    <row r="42" spans="1:14" x14ac:dyDescent="0.3">
      <c r="A42" s="9"/>
      <c r="B42" s="10"/>
      <c r="C42" s="10"/>
      <c r="D42" s="10"/>
      <c r="F42" s="10"/>
      <c r="H42" s="10"/>
      <c r="J42" s="10"/>
      <c r="M42" s="9"/>
      <c r="N42" s="9"/>
    </row>
    <row r="43" spans="1:14" x14ac:dyDescent="0.3">
      <c r="A43" s="9"/>
      <c r="B43" s="10"/>
      <c r="C43" s="10"/>
      <c r="D43" s="10"/>
      <c r="F43" s="10"/>
      <c r="H43" s="10"/>
      <c r="J43" s="10"/>
      <c r="M43" s="9"/>
      <c r="N43" s="9"/>
    </row>
    <row r="44" spans="1:14" x14ac:dyDescent="0.3">
      <c r="A44" s="9"/>
      <c r="B44" s="10"/>
      <c r="C44" s="10"/>
      <c r="D44" s="10"/>
      <c r="F44" s="10"/>
      <c r="H44" s="10"/>
      <c r="J44" s="10"/>
      <c r="M44" s="9"/>
      <c r="N44" s="9"/>
    </row>
    <row r="45" spans="1:14" x14ac:dyDescent="0.3">
      <c r="A45" s="9"/>
      <c r="B45" s="10"/>
      <c r="C45" s="10"/>
      <c r="D45" s="10"/>
      <c r="F45" s="10"/>
      <c r="H45" s="10"/>
      <c r="J45" s="10"/>
      <c r="M45" s="9"/>
      <c r="N45" s="9"/>
    </row>
    <row r="46" spans="1:14" x14ac:dyDescent="0.3">
      <c r="A46" s="9"/>
      <c r="B46" s="10"/>
      <c r="C46" s="10"/>
      <c r="D46" s="10"/>
      <c r="F46" s="10"/>
      <c r="H46" s="10"/>
      <c r="J46" s="10"/>
      <c r="M46" s="9"/>
      <c r="N46" s="9"/>
    </row>
    <row r="47" spans="1:14" x14ac:dyDescent="0.3">
      <c r="A47" s="9"/>
      <c r="B47" s="10"/>
      <c r="C47" s="10"/>
      <c r="D47" s="10"/>
      <c r="F47" s="10"/>
      <c r="H47" s="10"/>
      <c r="J47" s="10"/>
      <c r="M47" s="9"/>
      <c r="N47" s="9"/>
    </row>
    <row r="48" spans="1:14" x14ac:dyDescent="0.3">
      <c r="A48" s="9"/>
      <c r="B48" s="10"/>
      <c r="C48" s="10"/>
      <c r="D48" s="10"/>
      <c r="F48" s="10"/>
      <c r="H48" s="10"/>
      <c r="J48" s="10"/>
      <c r="M48" s="9"/>
      <c r="N48" s="9"/>
    </row>
    <row r="49" spans="1:14" x14ac:dyDescent="0.3">
      <c r="A49" s="9"/>
      <c r="B49" s="10"/>
      <c r="C49" s="10"/>
      <c r="D49" s="10"/>
      <c r="F49" s="10"/>
      <c r="H49" s="10"/>
      <c r="J49" s="10"/>
      <c r="M49" s="9"/>
      <c r="N49" s="9"/>
    </row>
    <row r="50" spans="1:14" x14ac:dyDescent="0.3">
      <c r="A50" s="9"/>
      <c r="B50" s="10"/>
      <c r="C50" s="10"/>
      <c r="D50" s="10"/>
      <c r="F50" s="10"/>
      <c r="H50" s="10"/>
      <c r="J50" s="10"/>
      <c r="M50" s="9"/>
      <c r="N50" s="9"/>
    </row>
    <row r="51" spans="1:14" x14ac:dyDescent="0.3">
      <c r="A51" s="9"/>
      <c r="M51" s="9"/>
      <c r="N51" s="9"/>
    </row>
    <row r="52" spans="1:14" x14ac:dyDescent="0.3">
      <c r="A52" s="9"/>
      <c r="M52" s="9"/>
      <c r="N52" s="9"/>
    </row>
    <row r="53" spans="1:14" x14ac:dyDescent="0.3">
      <c r="A53" s="9"/>
      <c r="B53" s="22"/>
      <c r="M53" s="9"/>
      <c r="N53" s="9"/>
    </row>
    <row r="54" spans="1:14" x14ac:dyDescent="0.3">
      <c r="A54" s="9"/>
      <c r="B54" s="22"/>
      <c r="M54" s="9"/>
      <c r="N54" s="9"/>
    </row>
    <row r="55" spans="1:14" x14ac:dyDescent="0.3">
      <c r="A55" s="9"/>
      <c r="B55" s="22"/>
      <c r="M55" s="9"/>
      <c r="N55" s="9"/>
    </row>
    <row r="56" spans="1:14" x14ac:dyDescent="0.3">
      <c r="A56" s="9"/>
      <c r="M56" s="9"/>
      <c r="N56" s="9"/>
    </row>
    <row r="57" spans="1:14" x14ac:dyDescent="0.3">
      <c r="A57" s="9"/>
      <c r="B57" s="22"/>
      <c r="M57" s="9"/>
      <c r="N57" s="9"/>
    </row>
    <row r="58" spans="1:14" x14ac:dyDescent="0.3">
      <c r="A58" s="9"/>
      <c r="B58" s="22"/>
      <c r="M58" s="9"/>
      <c r="N58" s="9"/>
    </row>
    <row r="59" spans="1:14" x14ac:dyDescent="0.3">
      <c r="A59" s="9"/>
      <c r="B59" s="22"/>
      <c r="M59" s="9"/>
      <c r="N59" s="9"/>
    </row>
    <row r="60" spans="1:14" x14ac:dyDescent="0.3">
      <c r="A60" s="9"/>
      <c r="B60" s="22"/>
      <c r="M60" s="9"/>
      <c r="N60" s="9"/>
    </row>
    <row r="61" spans="1:14" x14ac:dyDescent="0.3">
      <c r="A61" s="9"/>
      <c r="B61" s="22"/>
      <c r="M61" s="9"/>
      <c r="N61" s="9"/>
    </row>
    <row r="62" spans="1:14" x14ac:dyDescent="0.3">
      <c r="A62" s="9"/>
      <c r="M62" s="9"/>
      <c r="N62" s="9"/>
    </row>
    <row r="63" spans="1:14" x14ac:dyDescent="0.3">
      <c r="A63" s="9"/>
      <c r="M63" s="9"/>
      <c r="N63" s="9"/>
    </row>
    <row r="64" spans="1:14" x14ac:dyDescent="0.3">
      <c r="A64" s="9"/>
      <c r="M64" s="9"/>
      <c r="N64" s="9"/>
    </row>
    <row r="65" spans="1:14" x14ac:dyDescent="0.3">
      <c r="A65" s="9"/>
      <c r="B65" s="22"/>
      <c r="M65" s="9"/>
      <c r="N65" s="9"/>
    </row>
    <row r="66" spans="1:14" x14ac:dyDescent="0.3">
      <c r="A66" s="9"/>
      <c r="M66" s="9"/>
      <c r="N66" s="9"/>
    </row>
    <row r="67" spans="1:14" x14ac:dyDescent="0.3">
      <c r="A67" s="9"/>
      <c r="M67" s="9"/>
      <c r="N67" s="9"/>
    </row>
    <row r="68" spans="1:14" x14ac:dyDescent="0.3">
      <c r="A68" s="9"/>
      <c r="M68" s="9"/>
      <c r="N68" s="9"/>
    </row>
    <row r="69" spans="1:14" x14ac:dyDescent="0.3">
      <c r="B69" s="22"/>
    </row>
    <row r="70" spans="1:14" x14ac:dyDescent="0.3">
      <c r="B70" s="22"/>
      <c r="C70" s="10"/>
      <c r="D70" s="10"/>
      <c r="F70" s="10"/>
      <c r="H70" s="10"/>
      <c r="J70" s="10"/>
    </row>
  </sheetData>
  <mergeCells count="1">
    <mergeCell ref="A1:N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26404-C575-46F5-B150-A85F28549CF9}">
  <dimension ref="A1:N49"/>
  <sheetViews>
    <sheetView zoomScale="70" zoomScaleNormal="70" workbookViewId="0">
      <selection activeCell="E37" sqref="E37"/>
    </sheetView>
  </sheetViews>
  <sheetFormatPr baseColWidth="10" defaultRowHeight="14.4" x14ac:dyDescent="0.3"/>
  <cols>
    <col min="1" max="1" width="11.5546875" style="2"/>
    <col min="2" max="2" width="17.21875" style="2" bestFit="1" customWidth="1"/>
    <col min="3" max="3" width="20.77734375" customWidth="1"/>
    <col min="4" max="4" width="10.77734375" customWidth="1"/>
    <col min="5" max="5" width="10.77734375" style="9" customWidth="1"/>
    <col min="6" max="6" width="10.77734375" customWidth="1"/>
    <col min="7" max="7" width="10.77734375" style="9" customWidth="1"/>
    <col min="8" max="8" width="10.77734375" customWidth="1"/>
    <col min="9" max="9" width="10.77734375" style="9" customWidth="1"/>
    <col min="10" max="10" width="10.77734375" customWidth="1"/>
    <col min="11" max="11" width="10.77734375" style="9" customWidth="1"/>
    <col min="12" max="13" width="12.44140625" style="2" customWidth="1"/>
    <col min="14" max="14" width="11.5546875" style="2"/>
  </cols>
  <sheetData>
    <row r="1" spans="1:14" s="9" customFormat="1" x14ac:dyDescent="0.3">
      <c r="A1" s="52" t="s">
        <v>136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s="9" customFormat="1" x14ac:dyDescent="0.3">
      <c r="A2" s="10"/>
      <c r="B2" s="10"/>
      <c r="L2" s="10"/>
      <c r="M2" s="10"/>
      <c r="N2" s="10"/>
    </row>
    <row r="3" spans="1:14" x14ac:dyDescent="0.3">
      <c r="C3" s="5" t="s">
        <v>123</v>
      </c>
      <c r="D3" s="4">
        <v>3</v>
      </c>
      <c r="E3" s="19"/>
      <c r="F3" s="2"/>
      <c r="G3" s="10"/>
      <c r="H3" s="2"/>
      <c r="I3" s="10"/>
      <c r="J3" s="2"/>
      <c r="K3" s="10"/>
      <c r="L3" s="4" t="s">
        <v>106</v>
      </c>
      <c r="M3" s="4" t="s">
        <v>107</v>
      </c>
      <c r="N3" s="4" t="s">
        <v>108</v>
      </c>
    </row>
    <row r="4" spans="1:14" x14ac:dyDescent="0.3">
      <c r="C4" s="5" t="s">
        <v>124</v>
      </c>
      <c r="D4" s="4">
        <v>2</v>
      </c>
      <c r="E4" s="19"/>
      <c r="F4" s="2"/>
      <c r="G4" s="10"/>
      <c r="H4" s="2"/>
      <c r="I4" s="10"/>
      <c r="J4" s="2"/>
      <c r="K4" s="10"/>
      <c r="L4" s="12">
        <f>+SUM(L9:L43)</f>
        <v>8</v>
      </c>
      <c r="M4" s="12">
        <f>+SUM(M9:M43)</f>
        <v>8</v>
      </c>
      <c r="N4" s="18">
        <f>+SUM(N9:N45)</f>
        <v>14</v>
      </c>
    </row>
    <row r="5" spans="1:14" x14ac:dyDescent="0.3">
      <c r="C5" s="5" t="s">
        <v>125</v>
      </c>
      <c r="D5" s="4">
        <v>1</v>
      </c>
      <c r="E5" s="19"/>
      <c r="F5" s="2"/>
      <c r="G5" s="10"/>
      <c r="H5" s="2"/>
      <c r="I5" s="10"/>
      <c r="J5" s="2"/>
      <c r="K5" s="10"/>
      <c r="L5" s="12">
        <f>+COUNT(L9:L43)</f>
        <v>30</v>
      </c>
      <c r="M5" s="12">
        <f>+COUNT(M9:M43)</f>
        <v>30</v>
      </c>
      <c r="N5" s="18">
        <f>COUNT(N9:N18)*D3+COUNT(N19:N28)*D4+COUNT(N29:N38)*D5+COUNT(N39:N45)</f>
        <v>60</v>
      </c>
    </row>
    <row r="6" spans="1:14" x14ac:dyDescent="0.3">
      <c r="C6" s="2"/>
      <c r="D6" s="2"/>
      <c r="E6" s="10"/>
      <c r="F6" s="2"/>
      <c r="G6" s="10"/>
      <c r="H6" s="2"/>
      <c r="I6" s="10"/>
      <c r="J6" s="2"/>
      <c r="K6" s="10"/>
      <c r="L6" s="14">
        <f>+L4/L5</f>
        <v>0.26666666666666666</v>
      </c>
      <c r="M6" s="14">
        <f>+M4/M5</f>
        <v>0.26666666666666666</v>
      </c>
      <c r="N6" s="44">
        <f>+N4/N5</f>
        <v>0.23333333333333334</v>
      </c>
    </row>
    <row r="7" spans="1:14" x14ac:dyDescent="0.3">
      <c r="C7" s="2"/>
      <c r="D7" s="2"/>
      <c r="E7" s="10"/>
      <c r="F7" s="2"/>
      <c r="G7" s="10"/>
      <c r="H7" s="2"/>
      <c r="I7" s="10"/>
      <c r="J7" s="2"/>
      <c r="K7" s="10"/>
    </row>
    <row r="8" spans="1:14" x14ac:dyDescent="0.3">
      <c r="A8" s="4" t="s">
        <v>109</v>
      </c>
      <c r="B8" s="4" t="s">
        <v>110</v>
      </c>
      <c r="C8" s="5" t="s">
        <v>111</v>
      </c>
      <c r="D8" s="5" t="s">
        <v>112</v>
      </c>
      <c r="E8" s="13"/>
      <c r="F8" s="5" t="s">
        <v>113</v>
      </c>
      <c r="G8" s="13"/>
      <c r="H8" s="5" t="s">
        <v>114</v>
      </c>
      <c r="I8" s="13"/>
      <c r="J8" s="5" t="s">
        <v>115</v>
      </c>
      <c r="K8" s="13"/>
      <c r="L8" s="21" t="s">
        <v>141</v>
      </c>
      <c r="M8" s="4"/>
      <c r="N8" s="4"/>
    </row>
    <row r="9" spans="1:14" x14ac:dyDescent="0.3">
      <c r="A9" s="4">
        <v>1</v>
      </c>
      <c r="B9" s="31" t="s">
        <v>484</v>
      </c>
      <c r="C9" s="13" t="s">
        <v>6</v>
      </c>
      <c r="D9" s="13"/>
      <c r="E9" s="13"/>
      <c r="F9" s="13"/>
      <c r="G9" s="13"/>
      <c r="H9" s="13"/>
      <c r="I9" s="13"/>
      <c r="J9" s="13"/>
      <c r="K9" s="13"/>
      <c r="L9" s="21">
        <v>0</v>
      </c>
      <c r="M9" s="15">
        <f t="shared" ref="M9:M38" si="0">+IF(L9="",IF(LEFT(A9,3)="Acc","",1),L9)</f>
        <v>0</v>
      </c>
      <c r="N9" s="16">
        <f t="shared" ref="N9:N38" si="1">+IF(M9="","",IF(M9&gt;0,IF(AND(A9&gt;=1,A9&lt;=10),$D$3,IF(AND(A9&gt;=11,A9&lt;=20),$D$4,IF(AND(A9&gt;=21,A9&lt;=30),$D$5,IF(LEFT(A9,3)="Acc",1,"")))),M9))</f>
        <v>0</v>
      </c>
    </row>
    <row r="10" spans="1:14" x14ac:dyDescent="0.3">
      <c r="A10" s="4">
        <v>2</v>
      </c>
      <c r="B10" s="31">
        <v>18087659</v>
      </c>
      <c r="C10" s="13" t="s">
        <v>6</v>
      </c>
      <c r="D10" s="13"/>
      <c r="E10" s="13"/>
      <c r="F10" s="13"/>
      <c r="G10" s="13"/>
      <c r="H10" s="13"/>
      <c r="I10" s="13"/>
      <c r="J10" s="13"/>
      <c r="K10" s="13"/>
      <c r="L10" s="21">
        <v>0</v>
      </c>
      <c r="M10" s="15">
        <f t="shared" si="0"/>
        <v>0</v>
      </c>
      <c r="N10" s="16">
        <f>+IF(M10="","",IF(M10&gt;0,IF(AND(A10&gt;=1,A10&lt;=10),$D$3,IF(AND(A10&gt;=11,A10&lt;=20),$D$4,IF(AND(A10&gt;=21,A10&lt;=30),$D$5,IF(LEFT(A10,3)="Acc",1,"")))),M10))</f>
        <v>0</v>
      </c>
    </row>
    <row r="11" spans="1:14" x14ac:dyDescent="0.3">
      <c r="A11" s="4">
        <v>3</v>
      </c>
      <c r="B11" s="31" t="s">
        <v>485</v>
      </c>
      <c r="C11" s="13" t="s">
        <v>6</v>
      </c>
      <c r="D11" s="53" t="s">
        <v>132</v>
      </c>
      <c r="E11" s="13"/>
      <c r="F11" s="13"/>
      <c r="G11" s="13"/>
      <c r="H11" s="13"/>
      <c r="I11" s="13"/>
      <c r="J11" s="13"/>
      <c r="K11" s="13"/>
      <c r="L11" s="21">
        <v>1</v>
      </c>
      <c r="M11" s="15">
        <f t="shared" si="0"/>
        <v>1</v>
      </c>
      <c r="N11" s="16">
        <f t="shared" si="1"/>
        <v>3</v>
      </c>
    </row>
    <row r="12" spans="1:14" x14ac:dyDescent="0.3">
      <c r="A12" s="4">
        <v>4</v>
      </c>
      <c r="B12" s="23" t="s">
        <v>486</v>
      </c>
      <c r="C12" s="5" t="s">
        <v>6</v>
      </c>
      <c r="D12" s="53" t="s">
        <v>11</v>
      </c>
      <c r="E12" s="13"/>
      <c r="F12" s="13"/>
      <c r="G12" s="13"/>
      <c r="H12" s="13"/>
      <c r="I12" s="13"/>
      <c r="J12" s="13"/>
      <c r="K12" s="13"/>
      <c r="L12" s="21">
        <v>1</v>
      </c>
      <c r="M12" s="15">
        <f t="shared" si="0"/>
        <v>1</v>
      </c>
      <c r="N12" s="16">
        <f t="shared" si="1"/>
        <v>3</v>
      </c>
    </row>
    <row r="13" spans="1:14" x14ac:dyDescent="0.3">
      <c r="A13" s="4">
        <v>5</v>
      </c>
      <c r="B13" s="4">
        <v>18032469</v>
      </c>
      <c r="C13" s="5" t="s">
        <v>6</v>
      </c>
      <c r="D13" s="13"/>
      <c r="E13" s="13"/>
      <c r="F13" s="13"/>
      <c r="G13" s="13"/>
      <c r="H13" s="13"/>
      <c r="I13" s="13"/>
      <c r="J13" s="13"/>
      <c r="K13" s="13"/>
      <c r="L13" s="21">
        <v>0</v>
      </c>
      <c r="M13" s="15">
        <f t="shared" si="0"/>
        <v>0</v>
      </c>
      <c r="N13" s="16">
        <f t="shared" si="1"/>
        <v>0</v>
      </c>
    </row>
    <row r="14" spans="1:14" x14ac:dyDescent="0.3">
      <c r="A14" s="4">
        <v>6</v>
      </c>
      <c r="B14" s="4">
        <v>18119695</v>
      </c>
      <c r="C14" s="5" t="s">
        <v>6</v>
      </c>
      <c r="D14" s="13"/>
      <c r="E14" s="13"/>
      <c r="F14" s="13"/>
      <c r="G14" s="13"/>
      <c r="H14" s="13"/>
      <c r="I14" s="13"/>
      <c r="J14" s="13"/>
      <c r="K14" s="13"/>
      <c r="L14" s="21">
        <v>0</v>
      </c>
      <c r="M14" s="15">
        <f t="shared" si="0"/>
        <v>0</v>
      </c>
      <c r="N14" s="16">
        <f t="shared" si="1"/>
        <v>0</v>
      </c>
    </row>
    <row r="15" spans="1:14" x14ac:dyDescent="0.3">
      <c r="A15" s="4">
        <v>7</v>
      </c>
      <c r="B15" s="4">
        <v>18071086</v>
      </c>
      <c r="C15" s="5" t="s">
        <v>6</v>
      </c>
      <c r="D15" s="13"/>
      <c r="E15" s="13"/>
      <c r="F15" s="13"/>
      <c r="G15" s="13"/>
      <c r="H15" s="13"/>
      <c r="I15" s="13"/>
      <c r="J15" s="13"/>
      <c r="K15" s="13"/>
      <c r="L15" s="21">
        <v>0</v>
      </c>
      <c r="M15" s="15">
        <f t="shared" si="0"/>
        <v>0</v>
      </c>
      <c r="N15" s="16">
        <f t="shared" si="1"/>
        <v>0</v>
      </c>
    </row>
    <row r="16" spans="1:14" x14ac:dyDescent="0.3">
      <c r="A16" s="4">
        <v>8</v>
      </c>
      <c r="B16" s="4">
        <v>18089713</v>
      </c>
      <c r="C16" s="5" t="s">
        <v>6</v>
      </c>
      <c r="D16" s="13"/>
      <c r="E16" s="13"/>
      <c r="F16" s="13"/>
      <c r="G16" s="13"/>
      <c r="H16" s="13"/>
      <c r="I16" s="13"/>
      <c r="J16" s="13"/>
      <c r="K16" s="13"/>
      <c r="L16" s="21">
        <v>0</v>
      </c>
      <c r="M16" s="15">
        <f t="shared" si="0"/>
        <v>0</v>
      </c>
      <c r="N16" s="16">
        <f t="shared" si="1"/>
        <v>0</v>
      </c>
    </row>
    <row r="17" spans="1:14" x14ac:dyDescent="0.3">
      <c r="A17" s="4">
        <v>9</v>
      </c>
      <c r="B17" s="4">
        <v>19404985</v>
      </c>
      <c r="C17" s="5" t="s">
        <v>6</v>
      </c>
      <c r="D17" s="13" t="s">
        <v>20</v>
      </c>
      <c r="E17" s="13"/>
      <c r="F17" s="13" t="s">
        <v>14</v>
      </c>
      <c r="G17" s="13"/>
      <c r="H17" s="13" t="s">
        <v>26</v>
      </c>
      <c r="I17" s="13"/>
      <c r="J17" s="13"/>
      <c r="K17" s="13"/>
      <c r="L17" s="21">
        <v>0</v>
      </c>
      <c r="M17" s="15">
        <f t="shared" si="0"/>
        <v>0</v>
      </c>
      <c r="N17" s="16">
        <f t="shared" si="1"/>
        <v>0</v>
      </c>
    </row>
    <row r="18" spans="1:14" x14ac:dyDescent="0.3">
      <c r="A18" s="4">
        <v>10</v>
      </c>
      <c r="B18" s="4">
        <v>32125542</v>
      </c>
      <c r="C18" s="5" t="s">
        <v>6</v>
      </c>
      <c r="D18" s="13"/>
      <c r="E18" s="13"/>
      <c r="F18" s="13"/>
      <c r="G18" s="13"/>
      <c r="H18" s="13"/>
      <c r="I18" s="13"/>
      <c r="J18" s="13"/>
      <c r="K18" s="13"/>
      <c r="L18" s="21">
        <v>0</v>
      </c>
      <c r="M18" s="15">
        <f t="shared" si="0"/>
        <v>0</v>
      </c>
      <c r="N18" s="16">
        <f t="shared" si="1"/>
        <v>0</v>
      </c>
    </row>
    <row r="19" spans="1:14" x14ac:dyDescent="0.3">
      <c r="A19" s="4">
        <v>11</v>
      </c>
      <c r="B19" s="4">
        <v>18172534</v>
      </c>
      <c r="C19" s="5" t="s">
        <v>6</v>
      </c>
      <c r="D19" s="13"/>
      <c r="E19" s="13"/>
      <c r="F19" s="13"/>
      <c r="G19" s="13"/>
      <c r="H19" s="13"/>
      <c r="I19" s="13"/>
      <c r="J19" s="13"/>
      <c r="K19" s="13"/>
      <c r="L19" s="21">
        <v>0</v>
      </c>
      <c r="M19" s="15">
        <f t="shared" si="0"/>
        <v>0</v>
      </c>
      <c r="N19" s="17">
        <f t="shared" si="1"/>
        <v>0</v>
      </c>
    </row>
    <row r="20" spans="1:14" x14ac:dyDescent="0.3">
      <c r="A20" s="4">
        <v>12</v>
      </c>
      <c r="B20" s="4">
        <v>4405481</v>
      </c>
      <c r="C20" s="5" t="s">
        <v>6</v>
      </c>
      <c r="D20" s="13" t="s">
        <v>12</v>
      </c>
      <c r="E20" s="13"/>
      <c r="F20" s="13"/>
      <c r="G20" s="13"/>
      <c r="H20" s="13"/>
      <c r="I20" s="13"/>
      <c r="J20" s="13"/>
      <c r="K20" s="13"/>
      <c r="L20" s="21">
        <v>0</v>
      </c>
      <c r="M20" s="15">
        <f t="shared" si="0"/>
        <v>0</v>
      </c>
      <c r="N20" s="17">
        <f t="shared" si="1"/>
        <v>0</v>
      </c>
    </row>
    <row r="21" spans="1:14" x14ac:dyDescent="0.3">
      <c r="A21" s="4">
        <v>13</v>
      </c>
      <c r="B21" s="4">
        <v>18220972</v>
      </c>
      <c r="C21" s="5" t="s">
        <v>6</v>
      </c>
      <c r="D21" s="13"/>
      <c r="E21" s="13"/>
      <c r="F21" s="13"/>
      <c r="G21" s="13"/>
      <c r="H21" s="13"/>
      <c r="I21" s="13"/>
      <c r="J21" s="13"/>
      <c r="K21" s="13"/>
      <c r="L21" s="21">
        <v>0</v>
      </c>
      <c r="M21" s="15">
        <f t="shared" si="0"/>
        <v>0</v>
      </c>
      <c r="N21" s="17">
        <f t="shared" si="1"/>
        <v>0</v>
      </c>
    </row>
    <row r="22" spans="1:14" x14ac:dyDescent="0.3">
      <c r="A22" s="4">
        <v>14</v>
      </c>
      <c r="B22" s="4">
        <v>40193458</v>
      </c>
      <c r="C22" s="5" t="s">
        <v>6</v>
      </c>
      <c r="D22" s="13"/>
      <c r="E22" s="13"/>
      <c r="F22" s="13"/>
      <c r="G22" s="13"/>
      <c r="H22" s="13"/>
      <c r="I22" s="13"/>
      <c r="J22" s="13"/>
      <c r="K22" s="13"/>
      <c r="L22" s="21">
        <v>0</v>
      </c>
      <c r="M22" s="15">
        <f t="shared" si="0"/>
        <v>0</v>
      </c>
      <c r="N22" s="17">
        <f t="shared" si="1"/>
        <v>0</v>
      </c>
    </row>
    <row r="23" spans="1:14" x14ac:dyDescent="0.3">
      <c r="A23" s="4">
        <v>15</v>
      </c>
      <c r="B23" s="4">
        <v>1885710</v>
      </c>
      <c r="C23" s="5" t="s">
        <v>6</v>
      </c>
      <c r="D23" s="13"/>
      <c r="E23" s="13"/>
      <c r="F23" s="13"/>
      <c r="G23" s="13"/>
      <c r="H23" s="13"/>
      <c r="I23" s="13"/>
      <c r="J23" s="13"/>
      <c r="K23" s="13"/>
      <c r="L23" s="21">
        <v>0</v>
      </c>
      <c r="M23" s="15">
        <f t="shared" si="0"/>
        <v>0</v>
      </c>
      <c r="N23" s="17">
        <f t="shared" si="1"/>
        <v>0</v>
      </c>
    </row>
    <row r="24" spans="1:14" x14ac:dyDescent="0.3">
      <c r="A24" s="4">
        <v>16</v>
      </c>
      <c r="B24" s="4">
        <v>18857710</v>
      </c>
      <c r="C24" s="5" t="s">
        <v>6</v>
      </c>
      <c r="D24" s="53" t="s">
        <v>13</v>
      </c>
      <c r="E24" s="13"/>
      <c r="F24" s="13"/>
      <c r="G24" s="13"/>
      <c r="H24" s="13"/>
      <c r="I24" s="13"/>
      <c r="J24" s="13"/>
      <c r="K24" s="13"/>
      <c r="L24" s="21">
        <v>1</v>
      </c>
      <c r="M24" s="15">
        <f t="shared" si="0"/>
        <v>1</v>
      </c>
      <c r="N24" s="17">
        <f t="shared" si="1"/>
        <v>2</v>
      </c>
    </row>
    <row r="25" spans="1:14" x14ac:dyDescent="0.3">
      <c r="A25" s="4">
        <v>17</v>
      </c>
      <c r="B25" s="4">
        <v>18049273</v>
      </c>
      <c r="C25" s="5" t="s">
        <v>6</v>
      </c>
      <c r="D25" s="13" t="s">
        <v>116</v>
      </c>
      <c r="E25" s="13"/>
      <c r="F25" s="13"/>
      <c r="G25" s="13"/>
      <c r="H25" s="13"/>
      <c r="I25" s="13"/>
      <c r="J25" s="13"/>
      <c r="K25" s="13"/>
      <c r="L25" s="21">
        <v>0</v>
      </c>
      <c r="M25" s="15">
        <f t="shared" si="0"/>
        <v>0</v>
      </c>
      <c r="N25" s="17">
        <f t="shared" si="1"/>
        <v>0</v>
      </c>
    </row>
    <row r="26" spans="1:14" x14ac:dyDescent="0.3">
      <c r="A26" s="4">
        <v>18</v>
      </c>
      <c r="B26" s="4">
        <v>17400951</v>
      </c>
      <c r="C26" s="5" t="s">
        <v>6</v>
      </c>
      <c r="D26" s="13" t="s">
        <v>14</v>
      </c>
      <c r="E26" s="13"/>
      <c r="F26" s="13"/>
      <c r="G26" s="13"/>
      <c r="H26" s="13"/>
      <c r="I26" s="13"/>
      <c r="J26" s="13"/>
      <c r="K26" s="13"/>
      <c r="L26" s="21">
        <v>0</v>
      </c>
      <c r="M26" s="15">
        <f t="shared" si="0"/>
        <v>0</v>
      </c>
      <c r="N26" s="17">
        <f t="shared" si="1"/>
        <v>0</v>
      </c>
    </row>
    <row r="27" spans="1:14" x14ac:dyDescent="0.3">
      <c r="A27" s="4">
        <v>19</v>
      </c>
      <c r="B27" s="4">
        <v>17432014</v>
      </c>
      <c r="C27" s="5" t="s">
        <v>6</v>
      </c>
      <c r="D27" s="13"/>
      <c r="E27" s="13"/>
      <c r="F27" s="13"/>
      <c r="G27" s="13"/>
      <c r="H27" s="13"/>
      <c r="I27" s="13"/>
      <c r="J27" s="13"/>
      <c r="K27" s="13"/>
      <c r="L27" s="21">
        <v>0</v>
      </c>
      <c r="M27" s="15">
        <f t="shared" si="0"/>
        <v>0</v>
      </c>
      <c r="N27" s="17">
        <f t="shared" si="1"/>
        <v>0</v>
      </c>
    </row>
    <row r="28" spans="1:14" x14ac:dyDescent="0.3">
      <c r="A28" s="4">
        <v>20</v>
      </c>
      <c r="B28" s="4">
        <v>41338105</v>
      </c>
      <c r="C28" s="5" t="s">
        <v>6</v>
      </c>
      <c r="D28" s="53" t="s">
        <v>15</v>
      </c>
      <c r="E28" s="13"/>
      <c r="F28" s="13"/>
      <c r="G28" s="13"/>
      <c r="H28" s="13"/>
      <c r="I28" s="13"/>
      <c r="J28" s="13"/>
      <c r="K28" s="13"/>
      <c r="L28" s="21">
        <v>1</v>
      </c>
      <c r="M28" s="15">
        <f t="shared" si="0"/>
        <v>1</v>
      </c>
      <c r="N28" s="17">
        <f t="shared" si="1"/>
        <v>2</v>
      </c>
    </row>
    <row r="29" spans="1:14" x14ac:dyDescent="0.3">
      <c r="A29" s="4">
        <v>21</v>
      </c>
      <c r="B29" s="4">
        <v>10095860</v>
      </c>
      <c r="C29" s="5" t="s">
        <v>6</v>
      </c>
      <c r="D29" s="13" t="s">
        <v>117</v>
      </c>
      <c r="E29" s="13"/>
      <c r="F29" s="53" t="s">
        <v>59</v>
      </c>
      <c r="G29" s="13"/>
      <c r="H29" s="13"/>
      <c r="I29" s="13"/>
      <c r="J29" s="13"/>
      <c r="K29" s="13"/>
      <c r="L29" s="21">
        <v>1</v>
      </c>
      <c r="M29" s="15">
        <f t="shared" si="0"/>
        <v>1</v>
      </c>
      <c r="N29" s="18">
        <f t="shared" si="1"/>
        <v>1</v>
      </c>
    </row>
    <row r="30" spans="1:14" x14ac:dyDescent="0.3">
      <c r="A30" s="4">
        <v>22</v>
      </c>
      <c r="B30" s="4">
        <v>32136631</v>
      </c>
      <c r="C30" s="5" t="s">
        <v>6</v>
      </c>
      <c r="D30" s="13"/>
      <c r="E30" s="13"/>
      <c r="F30" s="13"/>
      <c r="G30" s="13"/>
      <c r="H30" s="13"/>
      <c r="I30" s="13"/>
      <c r="J30" s="13"/>
      <c r="K30" s="13"/>
      <c r="L30" s="21">
        <v>0</v>
      </c>
      <c r="M30" s="15">
        <f t="shared" si="0"/>
        <v>0</v>
      </c>
      <c r="N30" s="18">
        <f t="shared" si="1"/>
        <v>0</v>
      </c>
    </row>
    <row r="31" spans="1:14" x14ac:dyDescent="0.3">
      <c r="A31" s="4">
        <v>23</v>
      </c>
      <c r="B31" s="4">
        <v>32115620</v>
      </c>
      <c r="C31" s="5" t="s">
        <v>6</v>
      </c>
      <c r="D31" s="13" t="s">
        <v>16</v>
      </c>
      <c r="E31" s="13"/>
      <c r="F31" s="13"/>
      <c r="G31" s="13"/>
      <c r="H31" s="13"/>
      <c r="I31" s="13"/>
      <c r="J31" s="13"/>
      <c r="K31" s="13"/>
      <c r="L31" s="21">
        <v>0</v>
      </c>
      <c r="M31" s="15">
        <f t="shared" si="0"/>
        <v>0</v>
      </c>
      <c r="N31" s="18">
        <f t="shared" si="1"/>
        <v>0</v>
      </c>
    </row>
    <row r="32" spans="1:14" x14ac:dyDescent="0.3">
      <c r="A32" s="4">
        <v>24</v>
      </c>
      <c r="B32" s="4">
        <v>17433476</v>
      </c>
      <c r="C32" s="5" t="s">
        <v>6</v>
      </c>
      <c r="D32" s="53" t="s">
        <v>11</v>
      </c>
      <c r="E32" s="13"/>
      <c r="F32" s="13"/>
      <c r="G32" s="13"/>
      <c r="H32" s="13"/>
      <c r="I32" s="13"/>
      <c r="J32" s="13"/>
      <c r="K32" s="13"/>
      <c r="L32" s="21">
        <v>1</v>
      </c>
      <c r="M32" s="15">
        <f t="shared" si="0"/>
        <v>1</v>
      </c>
      <c r="N32" s="18">
        <f t="shared" si="1"/>
        <v>1</v>
      </c>
    </row>
    <row r="33" spans="1:14" x14ac:dyDescent="0.3">
      <c r="A33" s="4">
        <v>25</v>
      </c>
      <c r="B33" s="4">
        <v>8680275</v>
      </c>
      <c r="C33" s="5" t="s">
        <v>6</v>
      </c>
      <c r="D33" s="13" t="s">
        <v>17</v>
      </c>
      <c r="E33" s="13"/>
      <c r="F33" s="13"/>
      <c r="G33" s="13"/>
      <c r="H33" s="13"/>
      <c r="I33" s="13"/>
      <c r="J33" s="13"/>
      <c r="K33" s="13"/>
      <c r="L33" s="21">
        <v>0</v>
      </c>
      <c r="M33" s="15">
        <f t="shared" si="0"/>
        <v>0</v>
      </c>
      <c r="N33" s="18">
        <f t="shared" si="1"/>
        <v>0</v>
      </c>
    </row>
    <row r="34" spans="1:14" x14ac:dyDescent="0.3">
      <c r="A34" s="4">
        <v>26</v>
      </c>
      <c r="B34" s="4">
        <v>32122946</v>
      </c>
      <c r="C34" s="5" t="s">
        <v>6</v>
      </c>
      <c r="D34" s="13" t="s">
        <v>118</v>
      </c>
      <c r="E34" s="13"/>
      <c r="F34" s="13" t="s">
        <v>119</v>
      </c>
      <c r="G34" s="13"/>
      <c r="H34" s="13" t="s">
        <v>40</v>
      </c>
      <c r="I34" s="13"/>
      <c r="J34" s="13"/>
      <c r="K34" s="13"/>
      <c r="L34" s="21">
        <v>0</v>
      </c>
      <c r="M34" s="15">
        <f t="shared" si="0"/>
        <v>0</v>
      </c>
      <c r="N34" s="18">
        <f t="shared" si="1"/>
        <v>0</v>
      </c>
    </row>
    <row r="35" spans="1:14" x14ac:dyDescent="0.3">
      <c r="A35" s="4">
        <v>27</v>
      </c>
      <c r="B35" s="4">
        <v>9263905</v>
      </c>
      <c r="C35" s="5" t="s">
        <v>6</v>
      </c>
      <c r="D35" s="13"/>
      <c r="E35" s="13"/>
      <c r="F35" s="13"/>
      <c r="G35" s="13"/>
      <c r="H35" s="13"/>
      <c r="I35" s="13"/>
      <c r="J35" s="13"/>
      <c r="K35" s="13"/>
      <c r="L35" s="21">
        <v>0</v>
      </c>
      <c r="M35" s="15">
        <f t="shared" si="0"/>
        <v>0</v>
      </c>
      <c r="N35" s="18">
        <f t="shared" si="1"/>
        <v>0</v>
      </c>
    </row>
    <row r="36" spans="1:14" x14ac:dyDescent="0.3">
      <c r="A36" s="4">
        <v>28</v>
      </c>
      <c r="B36" s="4">
        <v>32136253</v>
      </c>
      <c r="C36" s="5" t="s">
        <v>6</v>
      </c>
      <c r="D36" s="13" t="s">
        <v>18</v>
      </c>
      <c r="E36" s="13"/>
      <c r="F36" s="13"/>
      <c r="G36" s="13"/>
      <c r="H36" s="13"/>
      <c r="I36" s="13"/>
      <c r="J36" s="13"/>
      <c r="K36" s="13"/>
      <c r="L36" s="21">
        <v>0</v>
      </c>
      <c r="M36" s="15">
        <f t="shared" si="0"/>
        <v>0</v>
      </c>
      <c r="N36" s="18">
        <f t="shared" si="1"/>
        <v>0</v>
      </c>
    </row>
    <row r="37" spans="1:14" x14ac:dyDescent="0.3">
      <c r="A37" s="4">
        <v>29</v>
      </c>
      <c r="B37" s="4">
        <v>32125755</v>
      </c>
      <c r="C37" s="5" t="s">
        <v>6</v>
      </c>
      <c r="D37" s="13" t="s">
        <v>120</v>
      </c>
      <c r="E37" s="13"/>
      <c r="F37" s="13" t="s">
        <v>35</v>
      </c>
      <c r="G37" s="13"/>
      <c r="H37" s="53" t="s">
        <v>121</v>
      </c>
      <c r="I37" s="13"/>
      <c r="J37" s="13" t="s">
        <v>122</v>
      </c>
      <c r="K37" s="13"/>
      <c r="L37" s="21">
        <v>1</v>
      </c>
      <c r="M37" s="15">
        <f t="shared" si="0"/>
        <v>1</v>
      </c>
      <c r="N37" s="18">
        <f t="shared" si="1"/>
        <v>1</v>
      </c>
    </row>
    <row r="38" spans="1:14" x14ac:dyDescent="0.3">
      <c r="A38" s="4">
        <v>30</v>
      </c>
      <c r="B38" s="4">
        <v>10778814</v>
      </c>
      <c r="C38" s="5" t="s">
        <v>6</v>
      </c>
      <c r="D38" s="53" t="s">
        <v>19</v>
      </c>
      <c r="E38" s="13"/>
      <c r="F38" s="13"/>
      <c r="G38" s="13"/>
      <c r="H38" s="13"/>
      <c r="I38" s="13"/>
      <c r="J38" s="13"/>
      <c r="K38" s="13"/>
      <c r="L38" s="21">
        <v>1</v>
      </c>
      <c r="M38" s="15">
        <f t="shared" si="0"/>
        <v>1</v>
      </c>
      <c r="N38" s="18">
        <f t="shared" si="1"/>
        <v>1</v>
      </c>
    </row>
    <row r="39" spans="1:14" x14ac:dyDescent="0.3">
      <c r="C39" s="3"/>
      <c r="D39" s="3"/>
      <c r="E39" s="11"/>
      <c r="F39" s="3"/>
      <c r="G39" s="11"/>
      <c r="H39" s="3"/>
      <c r="I39" s="11"/>
      <c r="J39" s="3"/>
      <c r="K39" s="11"/>
    </row>
    <row r="40" spans="1:14" x14ac:dyDescent="0.3">
      <c r="C40" s="3"/>
      <c r="D40" s="3"/>
      <c r="E40" s="11"/>
      <c r="F40" s="3"/>
      <c r="G40" s="11"/>
      <c r="H40" s="3"/>
      <c r="I40" s="11"/>
      <c r="J40" s="3"/>
      <c r="K40" s="11"/>
    </row>
    <row r="41" spans="1:14" x14ac:dyDescent="0.3">
      <c r="C41" s="3"/>
      <c r="D41" s="3"/>
      <c r="E41" s="11"/>
      <c r="F41" s="3"/>
      <c r="G41" s="11"/>
      <c r="H41" s="3"/>
      <c r="I41" s="11"/>
      <c r="J41" s="3"/>
      <c r="K41" s="11"/>
    </row>
    <row r="42" spans="1:14" x14ac:dyDescent="0.3">
      <c r="C42" s="3"/>
      <c r="D42" s="3"/>
      <c r="E42" s="11"/>
      <c r="F42" s="3"/>
      <c r="G42" s="11"/>
      <c r="H42" s="3"/>
      <c r="I42" s="11"/>
      <c r="J42" s="3"/>
      <c r="K42" s="11"/>
    </row>
    <row r="43" spans="1:14" x14ac:dyDescent="0.3">
      <c r="C43" s="3"/>
      <c r="D43" s="3"/>
      <c r="E43" s="11"/>
      <c r="F43" s="3"/>
      <c r="G43" s="11"/>
      <c r="H43" s="3"/>
      <c r="I43" s="11"/>
      <c r="J43" s="3"/>
      <c r="K43" s="11"/>
    </row>
    <row r="44" spans="1:14" x14ac:dyDescent="0.3">
      <c r="A44" s="2">
        <v>31</v>
      </c>
      <c r="C44" s="3" t="s">
        <v>4</v>
      </c>
      <c r="D44" s="3" t="s">
        <v>5</v>
      </c>
      <c r="E44" s="11"/>
      <c r="F44" s="3"/>
      <c r="G44" s="11"/>
      <c r="H44" s="3"/>
      <c r="I44" s="11"/>
      <c r="J44" s="3"/>
      <c r="K44" s="11"/>
    </row>
    <row r="45" spans="1:14" x14ac:dyDescent="0.3">
      <c r="B45" s="2" t="s">
        <v>1</v>
      </c>
      <c r="C45" s="3" t="s">
        <v>6</v>
      </c>
      <c r="D45" s="3"/>
      <c r="E45" s="11"/>
      <c r="F45" s="3"/>
      <c r="G45" s="11"/>
      <c r="H45" s="3"/>
      <c r="I45" s="11"/>
      <c r="J45" s="3"/>
      <c r="K45" s="11"/>
    </row>
    <row r="46" spans="1:14" x14ac:dyDescent="0.3">
      <c r="B46" s="2" t="s">
        <v>0</v>
      </c>
      <c r="C46" s="3" t="s">
        <v>6</v>
      </c>
      <c r="D46" s="3" t="s">
        <v>7</v>
      </c>
      <c r="E46" s="11"/>
      <c r="F46" s="3"/>
      <c r="G46" s="11"/>
      <c r="H46" s="3"/>
      <c r="I46" s="11"/>
      <c r="J46" s="3"/>
      <c r="K46" s="11"/>
    </row>
    <row r="47" spans="1:14" x14ac:dyDescent="0.3">
      <c r="B47" s="2" t="s">
        <v>2</v>
      </c>
      <c r="C47" t="s">
        <v>6</v>
      </c>
    </row>
    <row r="48" spans="1:14" x14ac:dyDescent="0.3">
      <c r="B48" s="2" t="s">
        <v>3</v>
      </c>
      <c r="C48" t="s">
        <v>6</v>
      </c>
      <c r="D48" t="s">
        <v>8</v>
      </c>
    </row>
    <row r="49" spans="2:4" x14ac:dyDescent="0.3">
      <c r="B49" s="2" t="s">
        <v>9</v>
      </c>
      <c r="C49" t="s">
        <v>6</v>
      </c>
      <c r="D49" t="s">
        <v>10</v>
      </c>
    </row>
  </sheetData>
  <autoFilter ref="L8:L48" xr:uid="{5BF26404-C575-46F5-B150-A85F28549CF9}"/>
  <mergeCells count="1">
    <mergeCell ref="A1:N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E4416-B97D-4F6C-9371-7B455CACB34C}">
  <dimension ref="A1:N46"/>
  <sheetViews>
    <sheetView zoomScale="70" zoomScaleNormal="70" workbookViewId="0">
      <selection activeCell="L30" sqref="L30"/>
    </sheetView>
  </sheetViews>
  <sheetFormatPr baseColWidth="10" defaultRowHeight="14.4" x14ac:dyDescent="0.3"/>
  <cols>
    <col min="1" max="1" width="12.6640625" style="10" customWidth="1"/>
    <col min="2" max="2" width="11.5546875" style="22"/>
    <col min="3" max="3" width="20.6640625" style="10" customWidth="1"/>
    <col min="4" max="4" width="14.109375" style="10" customWidth="1"/>
    <col min="5" max="5" width="11.88671875" style="10" customWidth="1"/>
    <col min="6" max="9" width="10.6640625" style="10" customWidth="1"/>
    <col min="10" max="10" width="23.109375" style="10" customWidth="1"/>
    <col min="11" max="11" width="10.6640625" style="10" customWidth="1"/>
    <col min="12" max="12" width="13.33203125" style="10" bestFit="1" customWidth="1"/>
    <col min="13" max="13" width="13.109375" style="10" bestFit="1" customWidth="1"/>
    <col min="14" max="14" width="12.5546875" style="10" bestFit="1" customWidth="1"/>
    <col min="15" max="16384" width="11.5546875" style="9"/>
  </cols>
  <sheetData>
    <row r="1" spans="1:14" x14ac:dyDescent="0.3">
      <c r="A1" s="52" t="s">
        <v>136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3" spans="1:14" x14ac:dyDescent="0.3">
      <c r="C3" s="13" t="s">
        <v>123</v>
      </c>
      <c r="D3" s="12">
        <v>3</v>
      </c>
      <c r="L3" s="12" t="s">
        <v>106</v>
      </c>
      <c r="M3" s="12" t="s">
        <v>107</v>
      </c>
      <c r="N3" s="12" t="s">
        <v>108</v>
      </c>
    </row>
    <row r="4" spans="1:14" x14ac:dyDescent="0.3">
      <c r="C4" s="13" t="s">
        <v>124</v>
      </c>
      <c r="D4" s="12">
        <v>2</v>
      </c>
      <c r="L4" s="12">
        <f>+SUM(L9:L43)</f>
        <v>12</v>
      </c>
      <c r="M4" s="12">
        <f>+SUM(M9:M43)</f>
        <v>12</v>
      </c>
      <c r="N4" s="18">
        <f>+SUM(N9:N45)</f>
        <v>21</v>
      </c>
    </row>
    <row r="5" spans="1:14" x14ac:dyDescent="0.3">
      <c r="C5" s="13" t="s">
        <v>125</v>
      </c>
      <c r="D5" s="12">
        <v>1</v>
      </c>
      <c r="L5" s="12">
        <f>+COUNT(L9:L43)</f>
        <v>30</v>
      </c>
      <c r="M5" s="12">
        <f>+COUNT(M9:M43)</f>
        <v>30</v>
      </c>
      <c r="N5" s="18">
        <f>COUNT(N9:N18)*D3+COUNT(N19:N28)*D4+COUNT(N29:N38)*D5+COUNT(N39:N45)</f>
        <v>60</v>
      </c>
    </row>
    <row r="6" spans="1:14" x14ac:dyDescent="0.3">
      <c r="L6" s="14">
        <f>+L4/L5</f>
        <v>0.4</v>
      </c>
      <c r="M6" s="14">
        <f>+M4/M5</f>
        <v>0.4</v>
      </c>
      <c r="N6" s="44">
        <f>+N4/N5</f>
        <v>0.35</v>
      </c>
    </row>
    <row r="8" spans="1:14" x14ac:dyDescent="0.3">
      <c r="A8" s="12" t="s">
        <v>150</v>
      </c>
      <c r="B8" s="23" t="s">
        <v>110</v>
      </c>
      <c r="C8" s="13" t="s">
        <v>111</v>
      </c>
      <c r="D8" s="13" t="s">
        <v>112</v>
      </c>
      <c r="E8" s="13" t="s">
        <v>137</v>
      </c>
      <c r="F8" s="13" t="s">
        <v>113</v>
      </c>
      <c r="G8" s="13" t="s">
        <v>138</v>
      </c>
      <c r="H8" s="13" t="s">
        <v>114</v>
      </c>
      <c r="I8" s="13" t="s">
        <v>139</v>
      </c>
      <c r="J8" s="13" t="s">
        <v>115</v>
      </c>
      <c r="K8" s="13" t="s">
        <v>140</v>
      </c>
      <c r="L8" s="21" t="s">
        <v>141</v>
      </c>
      <c r="M8" s="12"/>
      <c r="N8" s="12"/>
    </row>
    <row r="9" spans="1:14" ht="14.4" customHeight="1" x14ac:dyDescent="0.3">
      <c r="A9" s="12">
        <v>1</v>
      </c>
      <c r="B9" s="23">
        <v>40728264</v>
      </c>
      <c r="C9" s="13" t="s">
        <v>489</v>
      </c>
      <c r="D9" s="53" t="s">
        <v>13</v>
      </c>
      <c r="E9" s="20"/>
      <c r="F9" s="13"/>
      <c r="G9" s="13"/>
      <c r="H9" s="13"/>
      <c r="I9" s="13"/>
      <c r="J9" s="13"/>
      <c r="K9" s="13"/>
      <c r="L9" s="21">
        <v>1</v>
      </c>
      <c r="M9" s="15">
        <f t="shared" ref="M9:M38" si="0">+IF(L9="",IF(LEFT(A9,3)="Acc","",1),L9)</f>
        <v>1</v>
      </c>
      <c r="N9" s="16">
        <f t="shared" ref="N9:N38" si="1">+IF(M9="","",IF(M9&gt;0,IF(AND(A9&gt;=1,A9&lt;=10),$D$3,IF(AND(A9&gt;=11,A9&lt;=20),$D$4,IF(AND(A9&gt;=21,A9&lt;=30),$D$5,IF(LEFT(A9,3)="Acc",1,"")))),M9))</f>
        <v>3</v>
      </c>
    </row>
    <row r="10" spans="1:14" x14ac:dyDescent="0.3">
      <c r="A10" s="12">
        <f>+A9+1</f>
        <v>2</v>
      </c>
      <c r="B10" s="23">
        <v>29567624</v>
      </c>
      <c r="C10" s="13" t="s">
        <v>489</v>
      </c>
      <c r="D10" s="53" t="s">
        <v>26</v>
      </c>
      <c r="E10" s="20"/>
      <c r="F10" s="13" t="s">
        <v>507</v>
      </c>
      <c r="G10" s="13"/>
      <c r="H10" s="53" t="s">
        <v>325</v>
      </c>
      <c r="I10" s="13"/>
      <c r="J10" s="13"/>
      <c r="K10" s="13"/>
      <c r="L10" s="21">
        <v>1</v>
      </c>
      <c r="M10" s="15">
        <f t="shared" si="0"/>
        <v>1</v>
      </c>
      <c r="N10" s="16">
        <f>+IF(M10="","",IF(M10&gt;0,IF(AND(A10&gt;=1,A10&lt;=10),$D$3,IF(AND(A10&gt;=11,A10&lt;=20),$D$4,IF(AND(A10&gt;=21,A10&lt;=30),$D$5,IF(LEFT(A10,3)="Acc",1,"")))),M10))</f>
        <v>3</v>
      </c>
    </row>
    <row r="11" spans="1:14" ht="14.4" customHeight="1" x14ac:dyDescent="0.3">
      <c r="A11" s="12">
        <f t="shared" ref="A11:A38" si="2">+A10+1</f>
        <v>3</v>
      </c>
      <c r="B11" s="23">
        <v>18113682</v>
      </c>
      <c r="C11" s="13" t="s">
        <v>489</v>
      </c>
      <c r="D11" s="13" t="s">
        <v>508</v>
      </c>
      <c r="E11" s="20"/>
      <c r="F11" s="13"/>
      <c r="G11" s="13"/>
      <c r="H11" s="13"/>
      <c r="I11" s="13"/>
      <c r="J11" s="13"/>
      <c r="K11" s="13"/>
      <c r="L11" s="21">
        <v>0</v>
      </c>
      <c r="M11" s="15">
        <f t="shared" si="0"/>
        <v>0</v>
      </c>
      <c r="N11" s="16">
        <f t="shared" si="1"/>
        <v>0</v>
      </c>
    </row>
    <row r="12" spans="1:14" ht="14.4" customHeight="1" x14ac:dyDescent="0.3">
      <c r="A12" s="12">
        <f t="shared" si="2"/>
        <v>4</v>
      </c>
      <c r="B12" s="23">
        <v>31188558</v>
      </c>
      <c r="C12" s="13" t="s">
        <v>489</v>
      </c>
      <c r="D12" s="13" t="s">
        <v>509</v>
      </c>
      <c r="E12" s="20"/>
      <c r="F12" s="13"/>
      <c r="G12" s="13"/>
      <c r="H12" s="13"/>
      <c r="I12" s="13"/>
      <c r="J12" s="13"/>
      <c r="K12" s="13"/>
      <c r="L12" s="21">
        <v>0</v>
      </c>
      <c r="M12" s="15">
        <f t="shared" si="0"/>
        <v>0</v>
      </c>
      <c r="N12" s="16">
        <f t="shared" si="1"/>
        <v>0</v>
      </c>
    </row>
    <row r="13" spans="1:14" x14ac:dyDescent="0.3">
      <c r="A13" s="12">
        <f t="shared" si="2"/>
        <v>5</v>
      </c>
      <c r="B13" s="23" t="s">
        <v>491</v>
      </c>
      <c r="C13" s="13" t="s">
        <v>489</v>
      </c>
      <c r="D13" s="53" t="s">
        <v>26</v>
      </c>
      <c r="E13" s="20"/>
      <c r="F13" s="13"/>
      <c r="G13" s="13"/>
      <c r="H13" s="13"/>
      <c r="I13" s="13"/>
      <c r="J13" s="13"/>
      <c r="K13" s="13"/>
      <c r="L13" s="21">
        <v>1</v>
      </c>
      <c r="M13" s="15">
        <f t="shared" si="0"/>
        <v>1</v>
      </c>
      <c r="N13" s="16">
        <f t="shared" si="1"/>
        <v>3</v>
      </c>
    </row>
    <row r="14" spans="1:14" x14ac:dyDescent="0.3">
      <c r="A14" s="12">
        <f t="shared" si="2"/>
        <v>6</v>
      </c>
      <c r="B14" s="23" t="s">
        <v>492</v>
      </c>
      <c r="C14" s="13" t="s">
        <v>489</v>
      </c>
      <c r="D14" s="13"/>
      <c r="E14" s="20"/>
      <c r="F14" s="13"/>
      <c r="G14" s="13"/>
      <c r="H14" s="13"/>
      <c r="I14" s="13"/>
      <c r="J14" s="13"/>
      <c r="K14" s="13"/>
      <c r="L14" s="21">
        <v>0</v>
      </c>
      <c r="M14" s="15">
        <f t="shared" si="0"/>
        <v>0</v>
      </c>
      <c r="N14" s="16">
        <f t="shared" si="1"/>
        <v>0</v>
      </c>
    </row>
    <row r="15" spans="1:14" x14ac:dyDescent="0.3">
      <c r="A15" s="12">
        <f t="shared" si="2"/>
        <v>7</v>
      </c>
      <c r="B15" s="23">
        <v>43315918</v>
      </c>
      <c r="C15" s="13" t="s">
        <v>489</v>
      </c>
      <c r="D15" s="13" t="s">
        <v>509</v>
      </c>
      <c r="E15" s="20"/>
      <c r="F15" s="13"/>
      <c r="G15" s="13"/>
      <c r="H15" s="13"/>
      <c r="I15" s="13"/>
      <c r="J15" s="13"/>
      <c r="K15" s="13"/>
      <c r="L15" s="21">
        <v>0</v>
      </c>
      <c r="M15" s="15">
        <f t="shared" si="0"/>
        <v>0</v>
      </c>
      <c r="N15" s="16">
        <f t="shared" si="1"/>
        <v>0</v>
      </c>
    </row>
    <row r="16" spans="1:14" x14ac:dyDescent="0.3">
      <c r="A16" s="12">
        <f t="shared" si="2"/>
        <v>8</v>
      </c>
      <c r="B16" s="23" t="s">
        <v>493</v>
      </c>
      <c r="C16" s="13" t="s">
        <v>489</v>
      </c>
      <c r="D16" s="13" t="s">
        <v>509</v>
      </c>
      <c r="E16" s="20"/>
      <c r="F16" s="13"/>
      <c r="G16" s="13"/>
      <c r="H16" s="13"/>
      <c r="I16" s="13"/>
      <c r="J16" s="13"/>
      <c r="K16" s="13"/>
      <c r="L16" s="21">
        <v>0</v>
      </c>
      <c r="M16" s="15">
        <f t="shared" si="0"/>
        <v>0</v>
      </c>
      <c r="N16" s="16">
        <f t="shared" si="1"/>
        <v>0</v>
      </c>
    </row>
    <row r="17" spans="1:14" x14ac:dyDescent="0.3">
      <c r="A17" s="12">
        <f t="shared" si="2"/>
        <v>9</v>
      </c>
      <c r="B17" s="23">
        <v>25470735</v>
      </c>
      <c r="C17" s="13" t="s">
        <v>489</v>
      </c>
      <c r="D17" s="13"/>
      <c r="E17" s="20"/>
      <c r="F17" s="13"/>
      <c r="G17" s="13"/>
      <c r="H17" s="13"/>
      <c r="I17" s="13"/>
      <c r="J17" s="13"/>
      <c r="K17" s="13"/>
      <c r="L17" s="21">
        <v>0</v>
      </c>
      <c r="M17" s="15">
        <f t="shared" si="0"/>
        <v>0</v>
      </c>
      <c r="N17" s="16">
        <f t="shared" si="1"/>
        <v>0</v>
      </c>
    </row>
    <row r="18" spans="1:14" ht="14.4" customHeight="1" x14ac:dyDescent="0.3">
      <c r="A18" s="12">
        <f t="shared" si="2"/>
        <v>10</v>
      </c>
      <c r="B18" s="23" t="s">
        <v>494</v>
      </c>
      <c r="C18" s="13" t="s">
        <v>489</v>
      </c>
      <c r="D18" s="13" t="s">
        <v>509</v>
      </c>
      <c r="E18" s="20"/>
      <c r="F18" s="13"/>
      <c r="G18" s="13"/>
      <c r="H18" s="13"/>
      <c r="I18" s="13"/>
      <c r="J18" s="13"/>
      <c r="K18" s="13"/>
      <c r="L18" s="21">
        <v>0</v>
      </c>
      <c r="M18" s="15">
        <f t="shared" si="0"/>
        <v>0</v>
      </c>
      <c r="N18" s="16">
        <f t="shared" si="1"/>
        <v>0</v>
      </c>
    </row>
    <row r="19" spans="1:14" ht="14.4" customHeight="1" x14ac:dyDescent="0.3">
      <c r="A19" s="12">
        <f t="shared" si="2"/>
        <v>11</v>
      </c>
      <c r="B19" s="23">
        <v>23802843</v>
      </c>
      <c r="C19" s="13" t="s">
        <v>489</v>
      </c>
      <c r="D19" s="13" t="s">
        <v>158</v>
      </c>
      <c r="E19" s="20"/>
      <c r="F19" s="13"/>
      <c r="G19" s="13"/>
      <c r="H19" s="13"/>
      <c r="I19" s="13"/>
      <c r="J19" s="13"/>
      <c r="K19" s="13"/>
      <c r="L19" s="21">
        <v>0</v>
      </c>
      <c r="M19" s="15">
        <f t="shared" si="0"/>
        <v>0</v>
      </c>
      <c r="N19" s="17">
        <f t="shared" si="1"/>
        <v>0</v>
      </c>
    </row>
    <row r="20" spans="1:14" ht="14.4" customHeight="1" x14ac:dyDescent="0.3">
      <c r="A20" s="12">
        <f t="shared" si="2"/>
        <v>12</v>
      </c>
      <c r="B20" s="23" t="s">
        <v>495</v>
      </c>
      <c r="C20" s="13" t="s">
        <v>489</v>
      </c>
      <c r="D20" s="13" t="s">
        <v>510</v>
      </c>
      <c r="E20" s="20"/>
      <c r="F20" s="13"/>
      <c r="G20" s="13"/>
      <c r="H20" s="13"/>
      <c r="I20" s="13"/>
      <c r="J20" s="13"/>
      <c r="K20" s="13"/>
      <c r="L20" s="21">
        <v>0</v>
      </c>
      <c r="M20" s="15">
        <f t="shared" si="0"/>
        <v>0</v>
      </c>
      <c r="N20" s="17">
        <f t="shared" si="1"/>
        <v>0</v>
      </c>
    </row>
    <row r="21" spans="1:14" ht="14.4" customHeight="1" x14ac:dyDescent="0.3">
      <c r="A21" s="12">
        <f t="shared" si="2"/>
        <v>13</v>
      </c>
      <c r="B21" s="23" t="s">
        <v>496</v>
      </c>
      <c r="C21" s="13" t="s">
        <v>489</v>
      </c>
      <c r="D21" s="13" t="s">
        <v>509</v>
      </c>
      <c r="E21" s="20"/>
      <c r="F21" s="13" t="s">
        <v>511</v>
      </c>
      <c r="G21" s="13"/>
      <c r="H21" s="13"/>
      <c r="I21" s="13"/>
      <c r="J21" s="13"/>
      <c r="K21" s="13"/>
      <c r="L21" s="21">
        <v>0</v>
      </c>
      <c r="M21" s="15">
        <f t="shared" si="0"/>
        <v>0</v>
      </c>
      <c r="N21" s="17">
        <f t="shared" si="1"/>
        <v>0</v>
      </c>
    </row>
    <row r="22" spans="1:14" x14ac:dyDescent="0.3">
      <c r="A22" s="12">
        <f t="shared" si="2"/>
        <v>14</v>
      </c>
      <c r="B22" s="23">
        <v>40248378</v>
      </c>
      <c r="C22" s="13" t="s">
        <v>489</v>
      </c>
      <c r="D22" s="13" t="s">
        <v>510</v>
      </c>
      <c r="E22" s="20"/>
      <c r="F22" s="53" t="s">
        <v>13</v>
      </c>
      <c r="G22" s="13"/>
      <c r="H22" s="13"/>
      <c r="I22" s="13"/>
      <c r="J22" s="13"/>
      <c r="K22" s="13"/>
      <c r="L22" s="21">
        <v>1</v>
      </c>
      <c r="M22" s="15">
        <f t="shared" si="0"/>
        <v>1</v>
      </c>
      <c r="N22" s="17">
        <f t="shared" si="1"/>
        <v>2</v>
      </c>
    </row>
    <row r="23" spans="1:14" x14ac:dyDescent="0.3">
      <c r="A23" s="12">
        <f t="shared" si="2"/>
        <v>15</v>
      </c>
      <c r="B23" s="23">
        <v>16422667</v>
      </c>
      <c r="C23" s="13" t="s">
        <v>489</v>
      </c>
      <c r="D23" s="53" t="s">
        <v>26</v>
      </c>
      <c r="E23" s="20"/>
      <c r="F23" s="13" t="s">
        <v>511</v>
      </c>
      <c r="G23" s="13"/>
      <c r="H23" s="13" t="s">
        <v>158</v>
      </c>
      <c r="I23" s="13"/>
      <c r="J23" s="13"/>
      <c r="K23" s="13"/>
      <c r="L23" s="21">
        <v>1</v>
      </c>
      <c r="M23" s="15">
        <f t="shared" si="0"/>
        <v>1</v>
      </c>
      <c r="N23" s="17">
        <f t="shared" si="1"/>
        <v>2</v>
      </c>
    </row>
    <row r="24" spans="1:14" ht="14.4" customHeight="1" x14ac:dyDescent="0.3">
      <c r="A24" s="12">
        <f t="shared" si="2"/>
        <v>16</v>
      </c>
      <c r="B24" s="23">
        <v>40807022</v>
      </c>
      <c r="C24" s="13" t="s">
        <v>489</v>
      </c>
      <c r="D24" s="13" t="s">
        <v>509</v>
      </c>
      <c r="E24" s="20"/>
      <c r="F24" s="13"/>
      <c r="G24" s="13"/>
      <c r="H24" s="13"/>
      <c r="I24" s="13"/>
      <c r="J24" s="13"/>
      <c r="K24" s="13"/>
      <c r="L24" s="21">
        <v>0</v>
      </c>
      <c r="M24" s="15">
        <f t="shared" si="0"/>
        <v>0</v>
      </c>
      <c r="N24" s="17">
        <f t="shared" si="1"/>
        <v>0</v>
      </c>
    </row>
    <row r="25" spans="1:14" ht="14.4" customHeight="1" x14ac:dyDescent="0.3">
      <c r="A25" s="12">
        <f t="shared" si="2"/>
        <v>17</v>
      </c>
      <c r="B25" s="23">
        <v>10472653</v>
      </c>
      <c r="C25" s="13" t="s">
        <v>489</v>
      </c>
      <c r="D25" s="13" t="s">
        <v>509</v>
      </c>
      <c r="E25" s="20"/>
      <c r="F25" s="13" t="s">
        <v>512</v>
      </c>
      <c r="G25" s="13"/>
      <c r="H25" s="13"/>
      <c r="I25" s="13"/>
      <c r="J25" s="13"/>
      <c r="K25" s="13"/>
      <c r="L25" s="21">
        <v>0</v>
      </c>
      <c r="M25" s="15">
        <f t="shared" si="0"/>
        <v>0</v>
      </c>
      <c r="N25" s="17">
        <f t="shared" si="1"/>
        <v>0</v>
      </c>
    </row>
    <row r="26" spans="1:14" ht="14.4" customHeight="1" x14ac:dyDescent="0.3">
      <c r="A26" s="12">
        <f t="shared" si="2"/>
        <v>18</v>
      </c>
      <c r="B26" s="23" t="s">
        <v>497</v>
      </c>
      <c r="C26" s="13" t="s">
        <v>489</v>
      </c>
      <c r="D26" s="13" t="s">
        <v>510</v>
      </c>
      <c r="E26" s="20"/>
      <c r="F26" s="13"/>
      <c r="G26" s="13"/>
      <c r="H26" s="13"/>
      <c r="I26" s="13"/>
      <c r="J26" s="13"/>
      <c r="K26" s="13"/>
      <c r="L26" s="21">
        <v>0</v>
      </c>
      <c r="M26" s="15">
        <f t="shared" si="0"/>
        <v>0</v>
      </c>
      <c r="N26" s="17">
        <f t="shared" si="1"/>
        <v>0</v>
      </c>
    </row>
    <row r="27" spans="1:14" x14ac:dyDescent="0.3">
      <c r="A27" s="12">
        <f t="shared" si="2"/>
        <v>19</v>
      </c>
      <c r="B27" s="23">
        <v>20054502</v>
      </c>
      <c r="C27" s="13" t="s">
        <v>489</v>
      </c>
      <c r="D27" s="53" t="s">
        <v>26</v>
      </c>
      <c r="E27" s="20"/>
      <c r="F27" s="53" t="s">
        <v>13</v>
      </c>
      <c r="G27" s="13"/>
      <c r="H27" s="53" t="s">
        <v>30</v>
      </c>
      <c r="I27" s="13"/>
      <c r="J27" s="13"/>
      <c r="K27" s="13"/>
      <c r="L27" s="21">
        <v>1</v>
      </c>
      <c r="M27" s="15">
        <f t="shared" si="0"/>
        <v>1</v>
      </c>
      <c r="N27" s="17">
        <f t="shared" si="1"/>
        <v>2</v>
      </c>
    </row>
    <row r="28" spans="1:14" ht="14.4" customHeight="1" x14ac:dyDescent="0.3">
      <c r="A28" s="12">
        <f t="shared" si="2"/>
        <v>20</v>
      </c>
      <c r="B28" s="23" t="s">
        <v>498</v>
      </c>
      <c r="C28" s="13" t="s">
        <v>489</v>
      </c>
      <c r="D28" s="13" t="s">
        <v>509</v>
      </c>
      <c r="E28" s="20"/>
      <c r="F28" s="13"/>
      <c r="G28" s="13"/>
      <c r="H28" s="13"/>
      <c r="I28" s="13"/>
      <c r="J28" s="13"/>
      <c r="K28" s="13"/>
      <c r="L28" s="21">
        <v>0</v>
      </c>
      <c r="M28" s="15">
        <f t="shared" si="0"/>
        <v>0</v>
      </c>
      <c r="N28" s="17">
        <f t="shared" si="1"/>
        <v>0</v>
      </c>
    </row>
    <row r="29" spans="1:14" ht="14.4" customHeight="1" x14ac:dyDescent="0.3">
      <c r="A29" s="12">
        <f t="shared" si="2"/>
        <v>21</v>
      </c>
      <c r="B29" s="23">
        <v>10006722</v>
      </c>
      <c r="C29" s="13" t="s">
        <v>489</v>
      </c>
      <c r="D29" s="53" t="s">
        <v>99</v>
      </c>
      <c r="E29" s="20"/>
      <c r="F29" s="13"/>
      <c r="G29" s="13"/>
      <c r="H29" s="13"/>
      <c r="I29" s="13"/>
      <c r="J29" s="13"/>
      <c r="K29" s="13"/>
      <c r="L29" s="21">
        <v>1</v>
      </c>
      <c r="M29" s="15">
        <f t="shared" si="0"/>
        <v>1</v>
      </c>
      <c r="N29" s="18">
        <f t="shared" si="1"/>
        <v>1</v>
      </c>
    </row>
    <row r="30" spans="1:14" ht="14.4" customHeight="1" x14ac:dyDescent="0.3">
      <c r="A30" s="12">
        <f t="shared" si="2"/>
        <v>22</v>
      </c>
      <c r="B30" s="23" t="s">
        <v>499</v>
      </c>
      <c r="C30" s="13" t="s">
        <v>489</v>
      </c>
      <c r="D30" s="53" t="s">
        <v>26</v>
      </c>
      <c r="E30" s="20"/>
      <c r="F30" s="13"/>
      <c r="G30" s="13"/>
      <c r="H30" s="13"/>
      <c r="I30" s="13"/>
      <c r="J30" s="13"/>
      <c r="K30" s="13"/>
      <c r="L30" s="21">
        <v>1</v>
      </c>
      <c r="M30" s="15">
        <f t="shared" si="0"/>
        <v>1</v>
      </c>
      <c r="N30" s="18">
        <f t="shared" si="1"/>
        <v>1</v>
      </c>
    </row>
    <row r="31" spans="1:14" ht="14.4" customHeight="1" x14ac:dyDescent="0.3">
      <c r="A31" s="12">
        <f t="shared" si="2"/>
        <v>23</v>
      </c>
      <c r="B31" s="23" t="s">
        <v>500</v>
      </c>
      <c r="C31" s="13" t="s">
        <v>489</v>
      </c>
      <c r="D31" s="53" t="s">
        <v>26</v>
      </c>
      <c r="E31" s="20"/>
      <c r="F31" s="13" t="s">
        <v>511</v>
      </c>
      <c r="G31" s="13"/>
      <c r="H31" s="13"/>
      <c r="I31" s="13"/>
      <c r="J31" s="13"/>
      <c r="K31" s="13"/>
      <c r="L31" s="21">
        <v>1</v>
      </c>
      <c r="M31" s="15">
        <f t="shared" si="0"/>
        <v>1</v>
      </c>
      <c r="N31" s="18">
        <f t="shared" si="1"/>
        <v>1</v>
      </c>
    </row>
    <row r="32" spans="1:14" ht="14.4" customHeight="1" x14ac:dyDescent="0.3">
      <c r="A32" s="12">
        <f t="shared" si="2"/>
        <v>24</v>
      </c>
      <c r="B32" s="23" t="s">
        <v>501</v>
      </c>
      <c r="C32" s="13" t="s">
        <v>489</v>
      </c>
      <c r="D32" s="13" t="s">
        <v>509</v>
      </c>
      <c r="E32" s="20"/>
      <c r="F32" s="13"/>
      <c r="G32" s="13"/>
      <c r="H32" s="13"/>
      <c r="I32" s="13"/>
      <c r="J32" s="13"/>
      <c r="K32" s="13"/>
      <c r="L32" s="21">
        <v>0</v>
      </c>
      <c r="M32" s="15">
        <f t="shared" si="0"/>
        <v>0</v>
      </c>
      <c r="N32" s="18">
        <f t="shared" si="1"/>
        <v>0</v>
      </c>
    </row>
    <row r="33" spans="1:14" ht="14.4" customHeight="1" x14ac:dyDescent="0.3">
      <c r="A33" s="12">
        <f t="shared" si="2"/>
        <v>25</v>
      </c>
      <c r="B33" s="23" t="s">
        <v>502</v>
      </c>
      <c r="C33" s="13" t="s">
        <v>489</v>
      </c>
      <c r="D33" s="53" t="s">
        <v>26</v>
      </c>
      <c r="E33" s="20"/>
      <c r="F33" s="53" t="s">
        <v>340</v>
      </c>
      <c r="G33" s="13"/>
      <c r="H33" s="13" t="s">
        <v>26</v>
      </c>
      <c r="I33" s="13"/>
      <c r="J33" s="13"/>
      <c r="K33" s="13"/>
      <c r="L33" s="21">
        <v>1</v>
      </c>
      <c r="M33" s="15">
        <f t="shared" si="0"/>
        <v>1</v>
      </c>
      <c r="N33" s="18">
        <f t="shared" si="1"/>
        <v>1</v>
      </c>
    </row>
    <row r="34" spans="1:14" ht="14.4" customHeight="1" x14ac:dyDescent="0.3">
      <c r="A34" s="12">
        <f t="shared" si="2"/>
        <v>26</v>
      </c>
      <c r="B34" s="23" t="s">
        <v>503</v>
      </c>
      <c r="C34" s="13" t="s">
        <v>489</v>
      </c>
      <c r="D34" s="53" t="s">
        <v>26</v>
      </c>
      <c r="E34" s="20"/>
      <c r="F34" s="13"/>
      <c r="G34" s="13"/>
      <c r="H34" s="13"/>
      <c r="I34" s="13"/>
      <c r="J34" s="13"/>
      <c r="K34" s="13"/>
      <c r="L34" s="21">
        <v>1</v>
      </c>
      <c r="M34" s="15">
        <f t="shared" si="0"/>
        <v>1</v>
      </c>
      <c r="N34" s="18">
        <f t="shared" si="1"/>
        <v>1</v>
      </c>
    </row>
    <row r="35" spans="1:14" ht="14.4" customHeight="1" x14ac:dyDescent="0.3">
      <c r="A35" s="12">
        <f t="shared" si="2"/>
        <v>27</v>
      </c>
      <c r="B35" s="23" t="s">
        <v>504</v>
      </c>
      <c r="C35" s="13" t="s">
        <v>489</v>
      </c>
      <c r="D35" s="13" t="s">
        <v>510</v>
      </c>
      <c r="E35" s="20"/>
      <c r="F35" s="13" t="s">
        <v>129</v>
      </c>
      <c r="G35" s="13"/>
      <c r="H35" s="13"/>
      <c r="I35" s="13"/>
      <c r="J35" s="13"/>
      <c r="K35" s="13"/>
      <c r="L35" s="21">
        <v>0</v>
      </c>
      <c r="M35" s="15">
        <f t="shared" si="0"/>
        <v>0</v>
      </c>
      <c r="N35" s="18">
        <f t="shared" si="1"/>
        <v>0</v>
      </c>
    </row>
    <row r="36" spans="1:14" ht="14.4" customHeight="1" x14ac:dyDescent="0.3">
      <c r="A36" s="12">
        <f t="shared" si="2"/>
        <v>28</v>
      </c>
      <c r="B36" s="23" t="s">
        <v>505</v>
      </c>
      <c r="C36" s="13" t="s">
        <v>489</v>
      </c>
      <c r="D36" s="13" t="s">
        <v>510</v>
      </c>
      <c r="E36" s="20"/>
      <c r="F36" s="13"/>
      <c r="G36" s="13"/>
      <c r="H36" s="13"/>
      <c r="I36" s="13"/>
      <c r="J36" s="13"/>
      <c r="K36" s="13"/>
      <c r="L36" s="21">
        <v>0</v>
      </c>
      <c r="M36" s="15">
        <f t="shared" si="0"/>
        <v>0</v>
      </c>
      <c r="N36" s="18">
        <f t="shared" si="1"/>
        <v>0</v>
      </c>
    </row>
    <row r="37" spans="1:14" ht="14.4" customHeight="1" x14ac:dyDescent="0.3">
      <c r="A37" s="12">
        <f t="shared" si="2"/>
        <v>29</v>
      </c>
      <c r="B37" s="23" t="s">
        <v>506</v>
      </c>
      <c r="C37" s="13" t="s">
        <v>489</v>
      </c>
      <c r="D37" s="13" t="s">
        <v>158</v>
      </c>
      <c r="E37" s="20"/>
      <c r="F37" s="13" t="s">
        <v>513</v>
      </c>
      <c r="G37" s="13"/>
      <c r="H37" s="13"/>
      <c r="I37" s="13"/>
      <c r="J37" s="13"/>
      <c r="K37" s="13"/>
      <c r="L37" s="21">
        <v>0</v>
      </c>
      <c r="M37" s="15">
        <f t="shared" si="0"/>
        <v>0</v>
      </c>
      <c r="N37" s="18">
        <f t="shared" si="1"/>
        <v>0</v>
      </c>
    </row>
    <row r="38" spans="1:14" ht="14.4" customHeight="1" x14ac:dyDescent="0.3">
      <c r="A38" s="12">
        <f t="shared" si="2"/>
        <v>30</v>
      </c>
      <c r="B38" s="23">
        <v>30581647</v>
      </c>
      <c r="C38" s="13" t="s">
        <v>489</v>
      </c>
      <c r="D38" s="53" t="s">
        <v>26</v>
      </c>
      <c r="E38" s="20"/>
      <c r="F38" s="13"/>
      <c r="G38" s="13"/>
      <c r="H38" s="13"/>
      <c r="I38" s="13"/>
      <c r="J38" s="13"/>
      <c r="K38" s="13"/>
      <c r="L38" s="21">
        <v>1</v>
      </c>
      <c r="M38" s="15">
        <f t="shared" si="0"/>
        <v>1</v>
      </c>
      <c r="N38" s="18">
        <f t="shared" si="1"/>
        <v>1</v>
      </c>
    </row>
    <row r="39" spans="1:14" x14ac:dyDescent="0.3">
      <c r="B39" s="10"/>
    </row>
    <row r="40" spans="1:14" x14ac:dyDescent="0.3">
      <c r="B40" s="10"/>
    </row>
    <row r="41" spans="1:14" x14ac:dyDescent="0.3">
      <c r="B41" s="10"/>
    </row>
    <row r="42" spans="1:14" x14ac:dyDescent="0.3">
      <c r="B42" s="10"/>
    </row>
    <row r="43" spans="1:14" x14ac:dyDescent="0.3">
      <c r="B43" s="10"/>
    </row>
    <row r="44" spans="1:14" x14ac:dyDescent="0.3">
      <c r="C44" s="11"/>
      <c r="D44" s="11"/>
      <c r="E44" s="11"/>
      <c r="F44" s="11"/>
      <c r="G44" s="11"/>
      <c r="H44" s="11"/>
      <c r="I44" s="11"/>
      <c r="J44" s="11"/>
      <c r="K44" s="11"/>
    </row>
    <row r="45" spans="1:14" x14ac:dyDescent="0.3">
      <c r="C45" s="11"/>
      <c r="D45" s="11"/>
      <c r="E45" s="11"/>
      <c r="F45" s="11"/>
      <c r="G45" s="11"/>
      <c r="H45" s="11"/>
      <c r="I45" s="11"/>
      <c r="J45" s="11"/>
      <c r="K45" s="11"/>
    </row>
    <row r="46" spans="1:14" x14ac:dyDescent="0.3">
      <c r="C46" s="11"/>
      <c r="D46" s="11"/>
      <c r="E46" s="11"/>
      <c r="F46" s="11"/>
      <c r="G46" s="11"/>
      <c r="H46" s="11"/>
      <c r="I46" s="11"/>
      <c r="J46" s="11"/>
      <c r="K46" s="11"/>
    </row>
  </sheetData>
  <mergeCells count="1">
    <mergeCell ref="A1:N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77635-6926-4329-8858-BC354DE9D11D}">
  <dimension ref="A1:N46"/>
  <sheetViews>
    <sheetView zoomScale="70" zoomScaleNormal="70" workbookViewId="0">
      <selection activeCell="F38" sqref="F38"/>
    </sheetView>
  </sheetViews>
  <sheetFormatPr baseColWidth="10" defaultRowHeight="14.4" x14ac:dyDescent="0.3"/>
  <cols>
    <col min="1" max="1" width="12.6640625" style="10" customWidth="1"/>
    <col min="2" max="2" width="11.5546875" style="22"/>
    <col min="3" max="3" width="20.6640625" style="10" customWidth="1"/>
    <col min="4" max="4" width="14.109375" style="10" customWidth="1"/>
    <col min="5" max="5" width="11.88671875" style="10" customWidth="1"/>
    <col min="6" max="9" width="10.6640625" style="10" customWidth="1"/>
    <col min="10" max="10" width="23.109375" style="10" customWidth="1"/>
    <col min="11" max="11" width="10.6640625" style="10" customWidth="1"/>
    <col min="12" max="12" width="13.33203125" style="10" bestFit="1" customWidth="1"/>
    <col min="13" max="13" width="13.109375" style="10" bestFit="1" customWidth="1"/>
    <col min="14" max="14" width="12.5546875" style="10" bestFit="1" customWidth="1"/>
    <col min="15" max="16384" width="11.5546875" style="9"/>
  </cols>
  <sheetData>
    <row r="1" spans="1:14" x14ac:dyDescent="0.3">
      <c r="A1" s="52" t="s">
        <v>136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3" spans="1:14" x14ac:dyDescent="0.3">
      <c r="C3" s="13" t="s">
        <v>123</v>
      </c>
      <c r="D3" s="12">
        <v>3</v>
      </c>
      <c r="L3" s="12" t="s">
        <v>106</v>
      </c>
      <c r="M3" s="12" t="s">
        <v>107</v>
      </c>
      <c r="N3" s="12" t="s">
        <v>108</v>
      </c>
    </row>
    <row r="4" spans="1:14" x14ac:dyDescent="0.3">
      <c r="C4" s="13" t="s">
        <v>124</v>
      </c>
      <c r="D4" s="12">
        <v>2</v>
      </c>
      <c r="L4" s="12">
        <f>+SUM(L9:L43)</f>
        <v>6</v>
      </c>
      <c r="M4" s="12">
        <f>+SUM(M9:M43)</f>
        <v>6</v>
      </c>
      <c r="N4" s="18">
        <f>+SUM(N9:N45)</f>
        <v>10</v>
      </c>
    </row>
    <row r="5" spans="1:14" x14ac:dyDescent="0.3">
      <c r="C5" s="13" t="s">
        <v>125</v>
      </c>
      <c r="D5" s="12">
        <v>1</v>
      </c>
      <c r="L5" s="12">
        <f>+COUNT(L9:L43)</f>
        <v>28</v>
      </c>
      <c r="M5" s="12">
        <f>+COUNT(M9:M43)</f>
        <v>28</v>
      </c>
      <c r="N5" s="18">
        <f>COUNT(N9:N18)*D3+COUNT(N19:N28)*D4+COUNT(N29:N38)*D5+COUNT(N39:N45)</f>
        <v>55</v>
      </c>
    </row>
    <row r="6" spans="1:14" x14ac:dyDescent="0.3">
      <c r="L6" s="14">
        <f>+L4/L5</f>
        <v>0.21428571428571427</v>
      </c>
      <c r="M6" s="14">
        <f>+M4/M5</f>
        <v>0.21428571428571427</v>
      </c>
      <c r="N6" s="44">
        <f>+N4/N5</f>
        <v>0.18181818181818182</v>
      </c>
    </row>
    <row r="8" spans="1:14" x14ac:dyDescent="0.3">
      <c r="A8" s="28" t="s">
        <v>150</v>
      </c>
      <c r="B8" s="28" t="s">
        <v>110</v>
      </c>
      <c r="C8" s="29" t="s">
        <v>111</v>
      </c>
      <c r="D8" s="29" t="s">
        <v>112</v>
      </c>
      <c r="E8" s="29" t="s">
        <v>137</v>
      </c>
      <c r="F8" s="29" t="s">
        <v>113</v>
      </c>
      <c r="G8" s="29" t="s">
        <v>138</v>
      </c>
      <c r="H8" s="29" t="s">
        <v>114</v>
      </c>
      <c r="I8" s="29" t="s">
        <v>139</v>
      </c>
      <c r="J8" s="29" t="s">
        <v>115</v>
      </c>
      <c r="K8" s="29" t="s">
        <v>140</v>
      </c>
      <c r="L8" s="21" t="s">
        <v>141</v>
      </c>
      <c r="M8" s="12"/>
      <c r="N8" s="12"/>
    </row>
    <row r="9" spans="1:14" ht="14.4" customHeight="1" x14ac:dyDescent="0.3">
      <c r="A9" s="28">
        <v>1</v>
      </c>
      <c r="B9" s="23" t="s">
        <v>514</v>
      </c>
      <c r="C9" s="29" t="s">
        <v>488</v>
      </c>
      <c r="D9" s="59" t="s">
        <v>542</v>
      </c>
      <c r="E9" s="59"/>
      <c r="F9" s="59"/>
      <c r="G9" s="59"/>
      <c r="H9" s="59"/>
      <c r="I9" s="59"/>
      <c r="J9" s="59"/>
      <c r="K9" s="59"/>
      <c r="L9" s="21">
        <v>0</v>
      </c>
      <c r="M9" s="15">
        <f t="shared" ref="M9:M38" si="0">+IF(L9="",IF(LEFT(A9,3)="Acc","",1),L9)</f>
        <v>0</v>
      </c>
      <c r="N9" s="16">
        <f t="shared" ref="N9:N38" si="1">+IF(M9="","",IF(M9&gt;0,IF(AND(A9&gt;=1,A9&lt;=10),$D$3,IF(AND(A9&gt;=11,A9&lt;=20),$D$4,IF(AND(A9&gt;=21,A9&lt;=30),$D$5,IF(LEFT(A9,3)="Acc",1,"")))),M9))</f>
        <v>0</v>
      </c>
    </row>
    <row r="10" spans="1:14" x14ac:dyDescent="0.3">
      <c r="A10" s="28">
        <v>2</v>
      </c>
      <c r="B10" s="23" t="s">
        <v>515</v>
      </c>
      <c r="C10" s="29" t="s">
        <v>488</v>
      </c>
      <c r="D10" s="59" t="s">
        <v>543</v>
      </c>
      <c r="E10" s="59"/>
      <c r="F10" s="59"/>
      <c r="G10" s="59"/>
      <c r="H10" s="59"/>
      <c r="I10" s="59"/>
      <c r="J10" s="59"/>
      <c r="K10" s="59"/>
      <c r="L10" s="21">
        <v>0</v>
      </c>
      <c r="M10" s="15">
        <f t="shared" si="0"/>
        <v>0</v>
      </c>
      <c r="N10" s="16">
        <f>+IF(M10="","",IF(M10&gt;0,IF(AND(A10&gt;=1,A10&lt;=10),$D$3,IF(AND(A10&gt;=11,A10&lt;=20),$D$4,IF(AND(A10&gt;=21,A10&lt;=30),$D$5,IF(LEFT(A10,3)="Acc",1,"")))),M10))</f>
        <v>0</v>
      </c>
    </row>
    <row r="11" spans="1:14" ht="14.4" customHeight="1" x14ac:dyDescent="0.3">
      <c r="A11" s="28">
        <v>3</v>
      </c>
      <c r="B11" s="23" t="s">
        <v>516</v>
      </c>
      <c r="C11" s="29" t="s">
        <v>488</v>
      </c>
      <c r="D11" s="60" t="s">
        <v>544</v>
      </c>
      <c r="E11" s="59"/>
      <c r="F11" s="59"/>
      <c r="G11" s="59"/>
      <c r="H11" s="59"/>
      <c r="I11" s="59"/>
      <c r="J11" s="59"/>
      <c r="K11" s="59"/>
      <c r="L11" s="21">
        <v>0</v>
      </c>
      <c r="M11" s="15">
        <f t="shared" si="0"/>
        <v>0</v>
      </c>
      <c r="N11" s="16">
        <f t="shared" si="1"/>
        <v>0</v>
      </c>
    </row>
    <row r="12" spans="1:14" ht="14.4" customHeight="1" x14ac:dyDescent="0.3">
      <c r="A12" s="28">
        <v>4</v>
      </c>
      <c r="B12" s="23" t="s">
        <v>517</v>
      </c>
      <c r="C12" s="29" t="s">
        <v>488</v>
      </c>
      <c r="D12" s="59" t="s">
        <v>545</v>
      </c>
      <c r="E12" s="20"/>
      <c r="F12" s="13"/>
      <c r="G12" s="59"/>
      <c r="H12" s="59"/>
      <c r="I12" s="59"/>
      <c r="J12" s="59"/>
      <c r="K12" s="59"/>
      <c r="L12" s="21">
        <v>0</v>
      </c>
      <c r="M12" s="15">
        <f t="shared" si="0"/>
        <v>0</v>
      </c>
      <c r="N12" s="16">
        <f t="shared" si="1"/>
        <v>0</v>
      </c>
    </row>
    <row r="13" spans="1:14" x14ac:dyDescent="0.3">
      <c r="A13" s="28">
        <v>5</v>
      </c>
      <c r="B13" s="43"/>
      <c r="C13" s="43"/>
      <c r="D13" s="49"/>
      <c r="E13" s="49"/>
      <c r="F13" s="49"/>
      <c r="G13" s="49"/>
      <c r="H13" s="49"/>
      <c r="I13" s="49"/>
      <c r="J13" s="49"/>
      <c r="K13" s="49"/>
      <c r="L13" s="43"/>
      <c r="M13" s="43"/>
      <c r="N13" s="43"/>
    </row>
    <row r="14" spans="1:14" x14ac:dyDescent="0.3">
      <c r="A14" s="28">
        <v>6</v>
      </c>
      <c r="B14" s="23" t="s">
        <v>518</v>
      </c>
      <c r="C14" s="29" t="s">
        <v>488</v>
      </c>
      <c r="D14" s="60" t="s">
        <v>544</v>
      </c>
      <c r="E14" s="20"/>
      <c r="F14" s="53" t="s">
        <v>546</v>
      </c>
      <c r="G14" s="13"/>
      <c r="H14" s="66" t="s">
        <v>547</v>
      </c>
      <c r="I14" s="59"/>
      <c r="J14" s="59"/>
      <c r="K14" s="59"/>
      <c r="L14" s="21">
        <v>1</v>
      </c>
      <c r="M14" s="15">
        <f t="shared" si="0"/>
        <v>1</v>
      </c>
      <c r="N14" s="16">
        <f t="shared" si="1"/>
        <v>3</v>
      </c>
    </row>
    <row r="15" spans="1:14" x14ac:dyDescent="0.3">
      <c r="A15" s="28">
        <v>7</v>
      </c>
      <c r="B15" s="23" t="s">
        <v>519</v>
      </c>
      <c r="C15" s="29" t="s">
        <v>488</v>
      </c>
      <c r="D15" s="60" t="s">
        <v>544</v>
      </c>
      <c r="E15" s="20"/>
      <c r="F15" s="53" t="s">
        <v>546</v>
      </c>
      <c r="G15" s="59"/>
      <c r="H15" s="59"/>
      <c r="I15" s="59"/>
      <c r="J15" s="59"/>
      <c r="K15" s="59"/>
      <c r="L15" s="21">
        <v>0</v>
      </c>
      <c r="M15" s="15">
        <f t="shared" si="0"/>
        <v>0</v>
      </c>
      <c r="N15" s="16">
        <f t="shared" si="1"/>
        <v>0</v>
      </c>
    </row>
    <row r="16" spans="1:14" x14ac:dyDescent="0.3">
      <c r="A16" s="28">
        <v>8</v>
      </c>
      <c r="B16" s="23" t="s">
        <v>520</v>
      </c>
      <c r="C16" s="29" t="s">
        <v>488</v>
      </c>
      <c r="D16" s="13"/>
      <c r="E16" s="20"/>
      <c r="F16" s="13"/>
      <c r="G16" s="20"/>
      <c r="H16" s="13"/>
      <c r="I16" s="20"/>
      <c r="J16" s="13"/>
      <c r="K16" s="13"/>
      <c r="L16" s="21">
        <v>0</v>
      </c>
      <c r="M16" s="15">
        <f t="shared" si="0"/>
        <v>0</v>
      </c>
      <c r="N16" s="16">
        <f t="shared" si="1"/>
        <v>0</v>
      </c>
    </row>
    <row r="17" spans="1:14" x14ac:dyDescent="0.3">
      <c r="A17" s="28">
        <v>9</v>
      </c>
      <c r="B17" s="23" t="s">
        <v>521</v>
      </c>
      <c r="C17" s="29" t="s">
        <v>488</v>
      </c>
      <c r="D17" s="59"/>
      <c r="E17" s="59"/>
      <c r="F17" s="59"/>
      <c r="G17" s="59"/>
      <c r="H17" s="59"/>
      <c r="I17" s="59"/>
      <c r="J17" s="59"/>
      <c r="K17" s="59"/>
      <c r="L17" s="21">
        <v>0</v>
      </c>
      <c r="M17" s="15">
        <f t="shared" si="0"/>
        <v>0</v>
      </c>
      <c r="N17" s="16">
        <f t="shared" si="1"/>
        <v>0</v>
      </c>
    </row>
    <row r="18" spans="1:14" ht="14.4" customHeight="1" x14ac:dyDescent="0.3">
      <c r="A18" s="28">
        <v>10</v>
      </c>
      <c r="B18" s="23" t="s">
        <v>522</v>
      </c>
      <c r="C18" s="29" t="s">
        <v>488</v>
      </c>
      <c r="D18" s="59" t="s">
        <v>548</v>
      </c>
      <c r="E18" s="59"/>
      <c r="F18" s="59"/>
      <c r="G18" s="59"/>
      <c r="H18" s="59"/>
      <c r="I18" s="59"/>
      <c r="J18" s="59"/>
      <c r="K18" s="59"/>
      <c r="L18" s="21">
        <v>0</v>
      </c>
      <c r="M18" s="15">
        <f t="shared" si="0"/>
        <v>0</v>
      </c>
      <c r="N18" s="16">
        <f t="shared" si="1"/>
        <v>0</v>
      </c>
    </row>
    <row r="19" spans="1:14" ht="14.4" customHeight="1" x14ac:dyDescent="0.3">
      <c r="A19" s="28">
        <v>11</v>
      </c>
      <c r="B19" s="23" t="s">
        <v>523</v>
      </c>
      <c r="C19" s="29" t="s">
        <v>488</v>
      </c>
      <c r="D19" s="59" t="s">
        <v>544</v>
      </c>
      <c r="E19" s="59"/>
      <c r="F19" s="59"/>
      <c r="G19" s="59"/>
      <c r="H19" s="59"/>
      <c r="I19" s="59"/>
      <c r="J19" s="59"/>
      <c r="K19" s="59"/>
      <c r="L19" s="21">
        <v>0</v>
      </c>
      <c r="M19" s="15">
        <f t="shared" si="0"/>
        <v>0</v>
      </c>
      <c r="N19" s="17">
        <f t="shared" si="1"/>
        <v>0</v>
      </c>
    </row>
    <row r="20" spans="1:14" ht="14.4" customHeight="1" x14ac:dyDescent="0.3">
      <c r="A20" s="28">
        <v>12</v>
      </c>
      <c r="B20" s="23" t="s">
        <v>524</v>
      </c>
      <c r="C20" s="29" t="s">
        <v>488</v>
      </c>
      <c r="D20" s="59"/>
      <c r="E20" s="59"/>
      <c r="F20" s="59"/>
      <c r="G20" s="59"/>
      <c r="H20" s="59"/>
      <c r="I20" s="59"/>
      <c r="J20" s="59"/>
      <c r="K20" s="59"/>
      <c r="L20" s="21">
        <v>0</v>
      </c>
      <c r="M20" s="15">
        <f t="shared" si="0"/>
        <v>0</v>
      </c>
      <c r="N20" s="17">
        <f t="shared" si="1"/>
        <v>0</v>
      </c>
    </row>
    <row r="21" spans="1:14" ht="14.4" customHeight="1" x14ac:dyDescent="0.3">
      <c r="A21" s="28">
        <v>13</v>
      </c>
      <c r="B21" s="23" t="s">
        <v>525</v>
      </c>
      <c r="C21" s="29" t="s">
        <v>488</v>
      </c>
      <c r="D21" s="59" t="s">
        <v>545</v>
      </c>
      <c r="E21" s="59"/>
      <c r="F21" s="66" t="s">
        <v>549</v>
      </c>
      <c r="G21" s="59"/>
      <c r="H21" s="59"/>
      <c r="I21" s="59"/>
      <c r="J21" s="59"/>
      <c r="K21" s="59"/>
      <c r="L21" s="21">
        <v>1</v>
      </c>
      <c r="M21" s="15">
        <f t="shared" si="0"/>
        <v>1</v>
      </c>
      <c r="N21" s="17">
        <f t="shared" si="1"/>
        <v>2</v>
      </c>
    </row>
    <row r="22" spans="1:14" x14ac:dyDescent="0.3">
      <c r="A22" s="28">
        <v>14</v>
      </c>
      <c r="B22" s="23" t="s">
        <v>526</v>
      </c>
      <c r="C22" s="29" t="s">
        <v>488</v>
      </c>
      <c r="D22" s="59" t="s">
        <v>544</v>
      </c>
      <c r="E22" s="59"/>
      <c r="F22" s="59"/>
      <c r="G22" s="59"/>
      <c r="H22" s="59"/>
      <c r="I22" s="59"/>
      <c r="J22" s="59"/>
      <c r="K22" s="59"/>
      <c r="L22" s="21">
        <v>0</v>
      </c>
      <c r="M22" s="15">
        <f t="shared" si="0"/>
        <v>0</v>
      </c>
      <c r="N22" s="17">
        <f t="shared" si="1"/>
        <v>0</v>
      </c>
    </row>
    <row r="23" spans="1:14" x14ac:dyDescent="0.3">
      <c r="A23" s="28">
        <v>15</v>
      </c>
      <c r="B23" s="23" t="s">
        <v>527</v>
      </c>
      <c r="C23" s="29" t="s">
        <v>488</v>
      </c>
      <c r="D23" s="59" t="s">
        <v>544</v>
      </c>
      <c r="E23" s="59"/>
      <c r="F23" s="59"/>
      <c r="G23" s="59"/>
      <c r="H23" s="59"/>
      <c r="I23" s="59"/>
      <c r="J23" s="59"/>
      <c r="K23" s="59"/>
      <c r="L23" s="21">
        <v>0</v>
      </c>
      <c r="M23" s="15">
        <f t="shared" si="0"/>
        <v>0</v>
      </c>
      <c r="N23" s="17">
        <f t="shared" si="1"/>
        <v>0</v>
      </c>
    </row>
    <row r="24" spans="1:14" ht="14.4" customHeight="1" x14ac:dyDescent="0.3">
      <c r="A24" s="28">
        <v>16</v>
      </c>
      <c r="B24" s="23" t="s">
        <v>528</v>
      </c>
      <c r="C24" s="29" t="s">
        <v>488</v>
      </c>
      <c r="D24" s="59" t="s">
        <v>545</v>
      </c>
      <c r="E24" s="59"/>
      <c r="F24" s="59" t="s">
        <v>382</v>
      </c>
      <c r="G24" s="59"/>
      <c r="H24" s="59"/>
      <c r="I24" s="59"/>
      <c r="J24" s="59"/>
      <c r="K24" s="59"/>
      <c r="L24" s="21">
        <v>0</v>
      </c>
      <c r="M24" s="15">
        <f t="shared" si="0"/>
        <v>0</v>
      </c>
      <c r="N24" s="17">
        <f t="shared" si="1"/>
        <v>0</v>
      </c>
    </row>
    <row r="25" spans="1:14" ht="14.4" customHeight="1" x14ac:dyDescent="0.3">
      <c r="A25" s="28">
        <v>17</v>
      </c>
      <c r="B25" s="23" t="s">
        <v>529</v>
      </c>
      <c r="C25" s="29" t="s">
        <v>488</v>
      </c>
      <c r="D25" s="59"/>
      <c r="E25" s="59"/>
      <c r="F25" s="66" t="s">
        <v>549</v>
      </c>
      <c r="G25" s="59"/>
      <c r="H25" s="59"/>
      <c r="I25" s="59"/>
      <c r="J25" s="59"/>
      <c r="K25" s="59"/>
      <c r="L25" s="21">
        <v>1</v>
      </c>
      <c r="M25" s="15">
        <f t="shared" si="0"/>
        <v>1</v>
      </c>
      <c r="N25" s="17">
        <f t="shared" si="1"/>
        <v>2</v>
      </c>
    </row>
    <row r="26" spans="1:14" ht="14.4" customHeight="1" x14ac:dyDescent="0.3">
      <c r="A26" s="28">
        <v>18</v>
      </c>
      <c r="B26" s="23" t="s">
        <v>530</v>
      </c>
      <c r="C26" s="29" t="s">
        <v>488</v>
      </c>
      <c r="D26" s="59" t="s">
        <v>544</v>
      </c>
      <c r="E26" s="59"/>
      <c r="F26" s="59"/>
      <c r="G26" s="59"/>
      <c r="H26" s="59"/>
      <c r="I26" s="59"/>
      <c r="J26" s="59"/>
      <c r="K26" s="59"/>
      <c r="L26" s="21">
        <v>0</v>
      </c>
      <c r="M26" s="15">
        <f t="shared" si="0"/>
        <v>0</v>
      </c>
      <c r="N26" s="17">
        <f t="shared" si="1"/>
        <v>0</v>
      </c>
    </row>
    <row r="27" spans="1:14" x14ac:dyDescent="0.3">
      <c r="A27" s="28">
        <v>19</v>
      </c>
      <c r="B27" s="23" t="s">
        <v>531</v>
      </c>
      <c r="C27" s="29" t="s">
        <v>488</v>
      </c>
      <c r="D27" s="59" t="s">
        <v>544</v>
      </c>
      <c r="E27" s="59"/>
      <c r="F27" s="59"/>
      <c r="G27" s="59"/>
      <c r="H27" s="59"/>
      <c r="I27" s="59"/>
      <c r="J27" s="59"/>
      <c r="K27" s="59"/>
      <c r="L27" s="21">
        <v>0</v>
      </c>
      <c r="M27" s="15">
        <f t="shared" si="0"/>
        <v>0</v>
      </c>
      <c r="N27" s="17">
        <f t="shared" si="1"/>
        <v>0</v>
      </c>
    </row>
    <row r="28" spans="1:14" ht="14.4" customHeight="1" x14ac:dyDescent="0.3">
      <c r="A28" s="28">
        <v>20</v>
      </c>
      <c r="B28" s="43"/>
      <c r="C28" s="43"/>
      <c r="D28" s="49"/>
      <c r="E28" s="49"/>
      <c r="F28" s="49"/>
      <c r="G28" s="49"/>
      <c r="H28" s="49"/>
      <c r="I28" s="49"/>
      <c r="J28" s="49"/>
      <c r="K28" s="49"/>
      <c r="L28" s="43"/>
      <c r="M28" s="43"/>
      <c r="N28" s="43"/>
    </row>
    <row r="29" spans="1:14" ht="14.4" customHeight="1" x14ac:dyDescent="0.3">
      <c r="A29" s="28">
        <v>21</v>
      </c>
      <c r="B29" s="23" t="s">
        <v>532</v>
      </c>
      <c r="C29" s="29" t="s">
        <v>488</v>
      </c>
      <c r="D29" s="59" t="s">
        <v>545</v>
      </c>
      <c r="E29" s="59"/>
      <c r="F29" s="59"/>
      <c r="G29" s="59"/>
      <c r="H29" s="59"/>
      <c r="I29" s="59"/>
      <c r="J29" s="59"/>
      <c r="K29" s="59"/>
      <c r="L29" s="21">
        <v>0</v>
      </c>
      <c r="M29" s="15">
        <f t="shared" si="0"/>
        <v>0</v>
      </c>
      <c r="N29" s="18">
        <f t="shared" si="1"/>
        <v>0</v>
      </c>
    </row>
    <row r="30" spans="1:14" ht="14.4" customHeight="1" x14ac:dyDescent="0.3">
      <c r="A30" s="28">
        <v>22</v>
      </c>
      <c r="B30" s="23" t="s">
        <v>533</v>
      </c>
      <c r="C30" s="29" t="s">
        <v>488</v>
      </c>
      <c r="D30" s="59" t="s">
        <v>544</v>
      </c>
      <c r="E30" s="59"/>
      <c r="F30" s="59"/>
      <c r="G30" s="59"/>
      <c r="H30" s="59"/>
      <c r="I30" s="59"/>
      <c r="J30" s="59"/>
      <c r="K30" s="59"/>
      <c r="L30" s="21">
        <v>0</v>
      </c>
      <c r="M30" s="15">
        <f t="shared" si="0"/>
        <v>0</v>
      </c>
      <c r="N30" s="18">
        <f t="shared" si="1"/>
        <v>0</v>
      </c>
    </row>
    <row r="31" spans="1:14" ht="14.4" customHeight="1" x14ac:dyDescent="0.3">
      <c r="A31" s="28">
        <v>23</v>
      </c>
      <c r="B31" s="23" t="s">
        <v>534</v>
      </c>
      <c r="C31" s="29" t="s">
        <v>488</v>
      </c>
      <c r="D31" s="59" t="s">
        <v>544</v>
      </c>
      <c r="E31" s="59"/>
      <c r="F31" s="59"/>
      <c r="G31" s="59"/>
      <c r="H31" s="59"/>
      <c r="I31" s="59"/>
      <c r="J31" s="59"/>
      <c r="K31" s="59"/>
      <c r="L31" s="21">
        <v>0</v>
      </c>
      <c r="M31" s="15">
        <f t="shared" si="0"/>
        <v>0</v>
      </c>
      <c r="N31" s="18">
        <f t="shared" si="1"/>
        <v>0</v>
      </c>
    </row>
    <row r="32" spans="1:14" ht="14.4" customHeight="1" x14ac:dyDescent="0.3">
      <c r="A32" s="28">
        <v>24</v>
      </c>
      <c r="B32" s="37" t="s">
        <v>535</v>
      </c>
      <c r="C32" s="29" t="s">
        <v>488</v>
      </c>
      <c r="D32" s="59"/>
      <c r="E32" s="59"/>
      <c r="F32" s="66" t="s">
        <v>550</v>
      </c>
      <c r="G32" s="59"/>
      <c r="H32" s="59" t="s">
        <v>551</v>
      </c>
      <c r="I32" s="59">
        <v>2022</v>
      </c>
      <c r="J32" s="59"/>
      <c r="K32" s="59"/>
      <c r="L32" s="21">
        <v>1</v>
      </c>
      <c r="M32" s="15">
        <f t="shared" si="0"/>
        <v>1</v>
      </c>
      <c r="N32" s="18">
        <f t="shared" si="1"/>
        <v>1</v>
      </c>
    </row>
    <row r="33" spans="1:14" ht="14.4" customHeight="1" x14ac:dyDescent="0.3">
      <c r="A33" s="28">
        <v>25</v>
      </c>
      <c r="B33" s="23" t="s">
        <v>536</v>
      </c>
      <c r="C33" s="29" t="s">
        <v>488</v>
      </c>
      <c r="D33" s="59" t="s">
        <v>545</v>
      </c>
      <c r="E33" s="59"/>
      <c r="F33" s="66" t="s">
        <v>552</v>
      </c>
      <c r="G33" s="59"/>
      <c r="H33" s="59"/>
      <c r="I33" s="59"/>
      <c r="J33" s="59"/>
      <c r="K33" s="59"/>
      <c r="L33" s="21">
        <v>1</v>
      </c>
      <c r="M33" s="15">
        <f t="shared" si="0"/>
        <v>1</v>
      </c>
      <c r="N33" s="18">
        <f t="shared" si="1"/>
        <v>1</v>
      </c>
    </row>
    <row r="34" spans="1:14" ht="14.4" customHeight="1" x14ac:dyDescent="0.3">
      <c r="A34" s="28">
        <v>26</v>
      </c>
      <c r="B34" s="37" t="s">
        <v>537</v>
      </c>
      <c r="C34" s="29" t="s">
        <v>488</v>
      </c>
      <c r="D34" s="59" t="s">
        <v>544</v>
      </c>
      <c r="E34" s="59"/>
      <c r="F34" s="59"/>
      <c r="G34" s="59"/>
      <c r="H34" s="59"/>
      <c r="I34" s="59"/>
      <c r="J34" s="59"/>
      <c r="K34" s="59"/>
      <c r="L34" s="21">
        <v>0</v>
      </c>
      <c r="M34" s="15">
        <f t="shared" si="0"/>
        <v>0</v>
      </c>
      <c r="N34" s="18">
        <f t="shared" si="1"/>
        <v>0</v>
      </c>
    </row>
    <row r="35" spans="1:14" ht="14.4" customHeight="1" x14ac:dyDescent="0.3">
      <c r="A35" s="28">
        <v>27</v>
      </c>
      <c r="B35" s="23" t="s">
        <v>538</v>
      </c>
      <c r="C35" s="29" t="s">
        <v>488</v>
      </c>
      <c r="D35" s="59" t="s">
        <v>544</v>
      </c>
      <c r="E35" s="59"/>
      <c r="F35" s="59"/>
      <c r="G35" s="59"/>
      <c r="H35" s="59"/>
      <c r="I35" s="59"/>
      <c r="J35" s="59"/>
      <c r="K35" s="59"/>
      <c r="L35" s="21">
        <v>0</v>
      </c>
      <c r="M35" s="15">
        <f t="shared" si="0"/>
        <v>0</v>
      </c>
      <c r="N35" s="18">
        <f t="shared" si="1"/>
        <v>0</v>
      </c>
    </row>
    <row r="36" spans="1:14" ht="14.4" customHeight="1" x14ac:dyDescent="0.3">
      <c r="A36" s="28">
        <v>28</v>
      </c>
      <c r="B36" s="23" t="s">
        <v>539</v>
      </c>
      <c r="C36" s="29" t="s">
        <v>488</v>
      </c>
      <c r="D36" s="59" t="s">
        <v>545</v>
      </c>
      <c r="E36" s="59"/>
      <c r="F36" s="59"/>
      <c r="G36" s="59"/>
      <c r="H36" s="59"/>
      <c r="I36" s="59"/>
      <c r="J36" s="59"/>
      <c r="K36" s="59"/>
      <c r="L36" s="21">
        <v>0</v>
      </c>
      <c r="M36" s="15">
        <f t="shared" si="0"/>
        <v>0</v>
      </c>
      <c r="N36" s="18">
        <f t="shared" si="1"/>
        <v>0</v>
      </c>
    </row>
    <row r="37" spans="1:14" ht="14.4" customHeight="1" x14ac:dyDescent="0.3">
      <c r="A37" s="28">
        <v>29</v>
      </c>
      <c r="B37" s="23" t="s">
        <v>540</v>
      </c>
      <c r="C37" s="29" t="s">
        <v>488</v>
      </c>
      <c r="D37" s="59" t="s">
        <v>545</v>
      </c>
      <c r="E37" s="59"/>
      <c r="F37" s="59"/>
      <c r="G37" s="59"/>
      <c r="H37" s="59"/>
      <c r="I37" s="59"/>
      <c r="J37" s="59"/>
      <c r="K37" s="59"/>
      <c r="L37" s="21">
        <v>0</v>
      </c>
      <c r="M37" s="15">
        <f t="shared" si="0"/>
        <v>0</v>
      </c>
      <c r="N37" s="18">
        <f t="shared" si="1"/>
        <v>0</v>
      </c>
    </row>
    <row r="38" spans="1:14" ht="14.4" customHeight="1" x14ac:dyDescent="0.3">
      <c r="A38" s="28">
        <v>30</v>
      </c>
      <c r="B38" s="37" t="s">
        <v>541</v>
      </c>
      <c r="C38" s="29" t="s">
        <v>488</v>
      </c>
      <c r="D38" s="59" t="s">
        <v>544</v>
      </c>
      <c r="E38" s="59"/>
      <c r="F38" s="66" t="s">
        <v>553</v>
      </c>
      <c r="G38" s="59"/>
      <c r="H38" s="59"/>
      <c r="I38" s="59"/>
      <c r="J38" s="59"/>
      <c r="K38" s="59"/>
      <c r="L38" s="21">
        <v>1</v>
      </c>
      <c r="M38" s="15">
        <f t="shared" si="0"/>
        <v>1</v>
      </c>
      <c r="N38" s="18">
        <f t="shared" si="1"/>
        <v>1</v>
      </c>
    </row>
    <row r="39" spans="1:14" x14ac:dyDescent="0.3">
      <c r="B39" s="10"/>
    </row>
    <row r="40" spans="1:14" x14ac:dyDescent="0.3">
      <c r="B40" s="10"/>
    </row>
    <row r="41" spans="1:14" x14ac:dyDescent="0.3">
      <c r="B41" s="10"/>
    </row>
    <row r="42" spans="1:14" x14ac:dyDescent="0.3">
      <c r="B42" s="10"/>
    </row>
    <row r="43" spans="1:14" x14ac:dyDescent="0.3">
      <c r="B43" s="10"/>
    </row>
    <row r="44" spans="1:14" x14ac:dyDescent="0.3">
      <c r="C44" s="11"/>
      <c r="D44" s="11"/>
      <c r="E44" s="11"/>
      <c r="F44" s="11"/>
      <c r="G44" s="11"/>
      <c r="H44" s="11"/>
      <c r="I44" s="11"/>
      <c r="J44" s="11"/>
      <c r="K44" s="11"/>
    </row>
    <row r="45" spans="1:14" x14ac:dyDescent="0.3">
      <c r="C45" s="11"/>
      <c r="D45" s="11"/>
      <c r="E45" s="11"/>
      <c r="F45" s="11"/>
      <c r="G45" s="11"/>
      <c r="H45" s="11"/>
      <c r="I45" s="11"/>
      <c r="J45" s="11"/>
      <c r="K45" s="11"/>
    </row>
    <row r="46" spans="1:14" x14ac:dyDescent="0.3">
      <c r="C46" s="11"/>
      <c r="D46" s="11"/>
      <c r="E46" s="11"/>
      <c r="F46" s="11"/>
      <c r="G46" s="11"/>
      <c r="H46" s="11"/>
      <c r="I46" s="11"/>
      <c r="J46" s="11"/>
      <c r="K46" s="11"/>
    </row>
  </sheetData>
  <mergeCells count="1">
    <mergeCell ref="A1:N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7B140-F526-41E6-96DD-E72D93EC6F0D}">
  <dimension ref="A1:N46"/>
  <sheetViews>
    <sheetView zoomScale="70" zoomScaleNormal="70" workbookViewId="0">
      <selection activeCell="D38" sqref="D38"/>
    </sheetView>
  </sheetViews>
  <sheetFormatPr baseColWidth="10" defaultRowHeight="14.4" x14ac:dyDescent="0.3"/>
  <cols>
    <col min="1" max="2" width="11.5546875" style="2"/>
    <col min="3" max="3" width="20.77734375" style="2" customWidth="1"/>
    <col min="4" max="4" width="10.77734375" style="2" customWidth="1"/>
    <col min="5" max="5" width="10.77734375" style="10" customWidth="1"/>
    <col min="6" max="6" width="10.77734375" style="2" customWidth="1"/>
    <col min="7" max="7" width="10.77734375" style="10" customWidth="1"/>
    <col min="8" max="8" width="10.77734375" style="2" customWidth="1"/>
    <col min="9" max="9" width="10.77734375" style="10" customWidth="1"/>
    <col min="10" max="10" width="10.77734375" style="2" customWidth="1"/>
    <col min="11" max="11" width="10.77734375" style="10" customWidth="1"/>
    <col min="12" max="14" width="11.5546875" style="2"/>
  </cols>
  <sheetData>
    <row r="1" spans="1:14" s="9" customFormat="1" x14ac:dyDescent="0.3">
      <c r="A1" s="52" t="s">
        <v>136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s="9" customFormat="1" x14ac:dyDescent="0.3">
      <c r="A2" s="10"/>
      <c r="B2" s="22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0"/>
      <c r="B3" s="22"/>
      <c r="C3" s="13" t="s">
        <v>123</v>
      </c>
      <c r="D3" s="12">
        <v>3</v>
      </c>
      <c r="F3" s="10"/>
      <c r="H3" s="10"/>
      <c r="J3" s="10"/>
      <c r="L3" s="12" t="s">
        <v>106</v>
      </c>
      <c r="M3" s="12" t="s">
        <v>107</v>
      </c>
      <c r="N3" s="12" t="s">
        <v>108</v>
      </c>
    </row>
    <row r="4" spans="1:14" x14ac:dyDescent="0.3">
      <c r="A4" s="10"/>
      <c r="B4" s="22"/>
      <c r="C4" s="13" t="s">
        <v>124</v>
      </c>
      <c r="D4" s="12">
        <v>2</v>
      </c>
      <c r="F4" s="10"/>
      <c r="H4" s="10"/>
      <c r="J4" s="10"/>
      <c r="L4" s="12">
        <f>+SUM(L9:L43)</f>
        <v>8</v>
      </c>
      <c r="M4" s="12">
        <f>+SUM(M9:M43)</f>
        <v>8</v>
      </c>
      <c r="N4" s="18">
        <f>+SUM(N9:N45)</f>
        <v>16</v>
      </c>
    </row>
    <row r="5" spans="1:14" x14ac:dyDescent="0.3">
      <c r="A5" s="10"/>
      <c r="B5" s="22"/>
      <c r="C5" s="13" t="s">
        <v>125</v>
      </c>
      <c r="D5" s="12">
        <v>1</v>
      </c>
      <c r="F5" s="10"/>
      <c r="H5" s="10"/>
      <c r="J5" s="10"/>
      <c r="L5" s="12">
        <f>+COUNT(L9:L43)</f>
        <v>27</v>
      </c>
      <c r="M5" s="12">
        <f>+COUNT(M9:M43)</f>
        <v>27</v>
      </c>
      <c r="N5" s="18">
        <f>COUNT(N9:N18)*D3+COUNT(N19:N28)*D4+COUNT(N29:N38)*D5+COUNT(N39:N45)</f>
        <v>56</v>
      </c>
    </row>
    <row r="6" spans="1:14" x14ac:dyDescent="0.3">
      <c r="A6" s="10"/>
      <c r="B6" s="22"/>
      <c r="C6" s="10"/>
      <c r="D6" s="10"/>
      <c r="F6" s="10"/>
      <c r="H6" s="10"/>
      <c r="J6" s="10"/>
      <c r="L6" s="14">
        <f>+L4/L5</f>
        <v>0.29629629629629628</v>
      </c>
      <c r="M6" s="14">
        <f>+M4/M5</f>
        <v>0.29629629629629628</v>
      </c>
      <c r="N6" s="44">
        <f>+N4/N5</f>
        <v>0.2857142857142857</v>
      </c>
    </row>
    <row r="7" spans="1:14" x14ac:dyDescent="0.3">
      <c r="A7" s="10"/>
      <c r="B7" s="22"/>
      <c r="C7" s="10"/>
      <c r="D7" s="10"/>
      <c r="F7" s="10"/>
      <c r="H7" s="10"/>
      <c r="J7" s="10"/>
      <c r="L7" s="10"/>
      <c r="M7" s="10"/>
      <c r="N7" s="10"/>
    </row>
    <row r="8" spans="1:14" x14ac:dyDescent="0.3">
      <c r="A8" s="28" t="s">
        <v>150</v>
      </c>
      <c r="B8" s="28" t="s">
        <v>110</v>
      </c>
      <c r="C8" s="29" t="s">
        <v>111</v>
      </c>
      <c r="D8" s="29" t="s">
        <v>112</v>
      </c>
      <c r="E8" s="29" t="s">
        <v>137</v>
      </c>
      <c r="F8" s="29" t="s">
        <v>113</v>
      </c>
      <c r="G8" s="29" t="s">
        <v>138</v>
      </c>
      <c r="H8" s="29" t="s">
        <v>114</v>
      </c>
      <c r="I8" s="29" t="s">
        <v>139</v>
      </c>
      <c r="J8" s="29" t="s">
        <v>115</v>
      </c>
      <c r="K8" s="29" t="s">
        <v>140</v>
      </c>
      <c r="L8" s="21" t="s">
        <v>141</v>
      </c>
      <c r="M8" s="12"/>
      <c r="N8" s="12"/>
    </row>
    <row r="9" spans="1:14" x14ac:dyDescent="0.3">
      <c r="A9" s="28">
        <v>1</v>
      </c>
      <c r="B9" s="23" t="s">
        <v>554</v>
      </c>
      <c r="C9" s="29" t="s">
        <v>120</v>
      </c>
      <c r="D9" s="59" t="s">
        <v>483</v>
      </c>
      <c r="E9" s="59"/>
      <c r="F9" s="59"/>
      <c r="G9" s="59"/>
      <c r="H9" s="59"/>
      <c r="I9" s="59"/>
      <c r="J9" s="59"/>
      <c r="K9" s="59"/>
      <c r="L9" s="21">
        <v>0</v>
      </c>
      <c r="M9" s="15">
        <f t="shared" ref="M9:M38" si="0">+IF(L9="",IF(LEFT(A9,3)="Acc","",1),L9)</f>
        <v>0</v>
      </c>
      <c r="N9" s="16">
        <f t="shared" ref="N9:N38" si="1">+IF(M9="","",IF(M9&gt;0,IF(AND(A9&gt;=1,A9&lt;=10),$D$3,IF(AND(A9&gt;=11,A9&lt;=20),$D$4,IF(AND(A9&gt;=21,A9&lt;=30),$D$5,IF(LEFT(A9,3)="Acc",1,"")))),M9))</f>
        <v>0</v>
      </c>
    </row>
    <row r="10" spans="1:14" x14ac:dyDescent="0.3">
      <c r="A10" s="28">
        <v>2</v>
      </c>
      <c r="B10" s="23" t="s">
        <v>555</v>
      </c>
      <c r="C10" s="29" t="s">
        <v>120</v>
      </c>
      <c r="D10" s="66" t="s">
        <v>574</v>
      </c>
      <c r="E10" s="59"/>
      <c r="F10" s="59"/>
      <c r="G10" s="59"/>
      <c r="H10" s="59"/>
      <c r="I10" s="59"/>
      <c r="J10" s="59"/>
      <c r="K10" s="59"/>
      <c r="L10" s="21">
        <v>1</v>
      </c>
      <c r="M10" s="15">
        <f t="shared" si="0"/>
        <v>1</v>
      </c>
      <c r="N10" s="16">
        <f>+IF(M10="","",IF(M10&gt;0,IF(AND(A10&gt;=1,A10&lt;=10),$D$3,IF(AND(A10&gt;=11,A10&lt;=20),$D$4,IF(AND(A10&gt;=21,A10&lt;=30),$D$5,IF(LEFT(A10,3)="Acc",1,"")))),M10))</f>
        <v>3</v>
      </c>
    </row>
    <row r="11" spans="1:14" x14ac:dyDescent="0.3">
      <c r="A11" s="28">
        <v>3</v>
      </c>
      <c r="B11" s="23" t="s">
        <v>556</v>
      </c>
      <c r="C11" s="29" t="s">
        <v>120</v>
      </c>
      <c r="D11" s="59" t="s">
        <v>483</v>
      </c>
      <c r="E11" s="59"/>
      <c r="F11" s="59"/>
      <c r="G11" s="59"/>
      <c r="H11" s="59"/>
      <c r="I11" s="59"/>
      <c r="J11" s="59"/>
      <c r="K11" s="59"/>
      <c r="L11" s="21">
        <v>0</v>
      </c>
      <c r="M11" s="15">
        <f t="shared" si="0"/>
        <v>0</v>
      </c>
      <c r="N11" s="16">
        <f t="shared" si="1"/>
        <v>0</v>
      </c>
    </row>
    <row r="12" spans="1:14" x14ac:dyDescent="0.3">
      <c r="A12" s="28">
        <v>4</v>
      </c>
      <c r="B12" s="23" t="s">
        <v>557</v>
      </c>
      <c r="C12" s="29" t="s">
        <v>120</v>
      </c>
      <c r="D12" s="59" t="s">
        <v>483</v>
      </c>
      <c r="E12" s="59"/>
      <c r="F12" s="59"/>
      <c r="G12" s="59"/>
      <c r="H12" s="59"/>
      <c r="I12" s="59"/>
      <c r="J12" s="59"/>
      <c r="K12" s="59"/>
      <c r="L12" s="21">
        <v>0</v>
      </c>
      <c r="M12" s="15">
        <f t="shared" si="0"/>
        <v>0</v>
      </c>
      <c r="N12" s="16">
        <f t="shared" si="1"/>
        <v>0</v>
      </c>
    </row>
    <row r="13" spans="1:14" x14ac:dyDescent="0.3">
      <c r="A13" s="28">
        <v>5</v>
      </c>
      <c r="B13" s="23" t="s">
        <v>558</v>
      </c>
      <c r="C13" s="29" t="s">
        <v>120</v>
      </c>
      <c r="D13" s="66" t="s">
        <v>575</v>
      </c>
      <c r="E13" s="59"/>
      <c r="F13" s="59"/>
      <c r="G13" s="59"/>
      <c r="H13" s="59"/>
      <c r="I13" s="59"/>
      <c r="J13" s="59"/>
      <c r="K13" s="59"/>
      <c r="L13" s="21">
        <v>1</v>
      </c>
      <c r="M13" s="15">
        <f t="shared" si="0"/>
        <v>1</v>
      </c>
      <c r="N13" s="16">
        <f t="shared" si="1"/>
        <v>3</v>
      </c>
    </row>
    <row r="14" spans="1:14" x14ac:dyDescent="0.3">
      <c r="A14" s="28">
        <v>6</v>
      </c>
      <c r="B14" s="23">
        <v>10342732</v>
      </c>
      <c r="C14" s="29" t="s">
        <v>120</v>
      </c>
      <c r="D14" s="59" t="s">
        <v>576</v>
      </c>
      <c r="E14" s="59"/>
      <c r="F14" s="59"/>
      <c r="G14" s="59"/>
      <c r="H14" s="59"/>
      <c r="I14" s="59"/>
      <c r="J14" s="59"/>
      <c r="K14" s="59"/>
      <c r="L14" s="21">
        <v>0</v>
      </c>
      <c r="M14" s="15">
        <f t="shared" si="0"/>
        <v>0</v>
      </c>
      <c r="N14" s="16">
        <f t="shared" si="1"/>
        <v>0</v>
      </c>
    </row>
    <row r="15" spans="1:14" x14ac:dyDescent="0.3">
      <c r="A15" s="28">
        <v>7</v>
      </c>
      <c r="B15" s="23" t="s">
        <v>559</v>
      </c>
      <c r="C15" s="29" t="s">
        <v>120</v>
      </c>
      <c r="D15" s="59"/>
      <c r="E15" s="59"/>
      <c r="F15" s="59"/>
      <c r="G15" s="59"/>
      <c r="H15" s="59"/>
      <c r="I15" s="59"/>
      <c r="J15" s="59"/>
      <c r="K15" s="59"/>
      <c r="L15" s="21">
        <v>0</v>
      </c>
      <c r="M15" s="15">
        <f t="shared" si="0"/>
        <v>0</v>
      </c>
      <c r="N15" s="16">
        <f t="shared" si="1"/>
        <v>0</v>
      </c>
    </row>
    <row r="16" spans="1:14" x14ac:dyDescent="0.3">
      <c r="A16" s="28">
        <v>8</v>
      </c>
      <c r="B16" s="23" t="s">
        <v>560</v>
      </c>
      <c r="C16" s="29" t="s">
        <v>120</v>
      </c>
      <c r="D16" s="59"/>
      <c r="E16" s="59"/>
      <c r="F16" s="59"/>
      <c r="G16" s="59"/>
      <c r="H16" s="59"/>
      <c r="I16" s="59"/>
      <c r="J16" s="59"/>
      <c r="K16" s="59"/>
      <c r="L16" s="21">
        <v>0</v>
      </c>
      <c r="M16" s="15">
        <f t="shared" si="0"/>
        <v>0</v>
      </c>
      <c r="N16" s="16">
        <f t="shared" si="1"/>
        <v>0</v>
      </c>
    </row>
    <row r="17" spans="1:14" x14ac:dyDescent="0.3">
      <c r="A17" s="28">
        <v>9</v>
      </c>
      <c r="B17" s="23">
        <v>29666430</v>
      </c>
      <c r="C17" s="29" t="s">
        <v>120</v>
      </c>
      <c r="D17" s="59" t="s">
        <v>483</v>
      </c>
      <c r="E17" s="59"/>
      <c r="F17" s="59"/>
      <c r="G17" s="59"/>
      <c r="H17" s="59"/>
      <c r="I17" s="59"/>
      <c r="J17" s="59"/>
      <c r="K17" s="59"/>
      <c r="L17" s="21">
        <v>0</v>
      </c>
      <c r="M17" s="15">
        <f t="shared" si="0"/>
        <v>0</v>
      </c>
      <c r="N17" s="16">
        <f t="shared" si="1"/>
        <v>0</v>
      </c>
    </row>
    <row r="18" spans="1:14" x14ac:dyDescent="0.3">
      <c r="A18" s="28">
        <v>10</v>
      </c>
      <c r="B18" s="23" t="s">
        <v>561</v>
      </c>
      <c r="C18" s="29" t="s">
        <v>120</v>
      </c>
      <c r="D18" s="59"/>
      <c r="E18" s="59"/>
      <c r="F18" s="59"/>
      <c r="G18" s="59"/>
      <c r="H18" s="59"/>
      <c r="I18" s="59"/>
      <c r="J18" s="59"/>
      <c r="K18" s="59"/>
      <c r="L18" s="21">
        <v>0</v>
      </c>
      <c r="M18" s="15">
        <f t="shared" si="0"/>
        <v>0</v>
      </c>
      <c r="N18" s="16">
        <f t="shared" si="1"/>
        <v>0</v>
      </c>
    </row>
    <row r="19" spans="1:14" x14ac:dyDescent="0.3">
      <c r="A19" s="28">
        <v>11</v>
      </c>
      <c r="B19" s="23" t="s">
        <v>562</v>
      </c>
      <c r="C19" s="29" t="s">
        <v>120</v>
      </c>
      <c r="D19" s="66" t="s">
        <v>552</v>
      </c>
      <c r="E19" s="59"/>
      <c r="F19" s="59"/>
      <c r="G19" s="59"/>
      <c r="H19" s="59"/>
      <c r="I19" s="59"/>
      <c r="J19" s="59"/>
      <c r="K19" s="59"/>
      <c r="L19" s="21">
        <v>1</v>
      </c>
      <c r="M19" s="15">
        <f t="shared" si="0"/>
        <v>1</v>
      </c>
      <c r="N19" s="17">
        <f t="shared" si="1"/>
        <v>2</v>
      </c>
    </row>
    <row r="20" spans="1:14" x14ac:dyDescent="0.3">
      <c r="A20" s="28">
        <v>12</v>
      </c>
      <c r="B20" s="43"/>
      <c r="C20" s="43"/>
      <c r="D20" s="49"/>
      <c r="E20" s="49"/>
      <c r="F20" s="49"/>
      <c r="G20" s="49"/>
      <c r="H20" s="49"/>
      <c r="I20" s="49"/>
      <c r="J20" s="49"/>
      <c r="K20" s="49"/>
      <c r="L20" s="43"/>
      <c r="M20" s="43"/>
      <c r="N20" s="43"/>
    </row>
    <row r="21" spans="1:14" x14ac:dyDescent="0.3">
      <c r="A21" s="28">
        <v>13</v>
      </c>
      <c r="B21" s="23">
        <v>27557657</v>
      </c>
      <c r="C21" s="29" t="s">
        <v>120</v>
      </c>
      <c r="D21" s="66" t="s">
        <v>577</v>
      </c>
      <c r="E21" s="59"/>
      <c r="F21" s="59"/>
      <c r="G21" s="59"/>
      <c r="H21" s="59"/>
      <c r="I21" s="59"/>
      <c r="J21" s="59"/>
      <c r="K21" s="59"/>
      <c r="L21" s="21">
        <v>1</v>
      </c>
      <c r="M21" s="15">
        <f t="shared" si="0"/>
        <v>1</v>
      </c>
      <c r="N21" s="17">
        <f t="shared" si="1"/>
        <v>2</v>
      </c>
    </row>
    <row r="22" spans="1:14" x14ac:dyDescent="0.3">
      <c r="A22" s="28">
        <v>14</v>
      </c>
      <c r="B22" s="23">
        <v>20085925</v>
      </c>
      <c r="C22" s="29" t="s">
        <v>120</v>
      </c>
      <c r="D22" s="59" t="s">
        <v>578</v>
      </c>
      <c r="E22" s="59"/>
      <c r="F22" s="59"/>
      <c r="G22" s="59"/>
      <c r="H22" s="59"/>
      <c r="I22" s="59"/>
      <c r="J22" s="59"/>
      <c r="K22" s="59"/>
      <c r="L22" s="21">
        <v>0</v>
      </c>
      <c r="M22" s="15">
        <f t="shared" si="0"/>
        <v>0</v>
      </c>
      <c r="N22" s="17">
        <f t="shared" si="1"/>
        <v>0</v>
      </c>
    </row>
    <row r="23" spans="1:14" x14ac:dyDescent="0.3">
      <c r="A23" s="28">
        <v>15</v>
      </c>
      <c r="B23" s="23" t="s">
        <v>563</v>
      </c>
      <c r="C23" s="29" t="s">
        <v>120</v>
      </c>
      <c r="D23" s="59"/>
      <c r="E23" s="59"/>
      <c r="F23" s="59"/>
      <c r="G23" s="59"/>
      <c r="H23" s="59"/>
      <c r="I23" s="59"/>
      <c r="J23" s="59"/>
      <c r="K23" s="59"/>
      <c r="L23" s="21">
        <v>0</v>
      </c>
      <c r="M23" s="15">
        <f t="shared" si="0"/>
        <v>0</v>
      </c>
      <c r="N23" s="17">
        <f t="shared" si="1"/>
        <v>0</v>
      </c>
    </row>
    <row r="24" spans="1:14" x14ac:dyDescent="0.3">
      <c r="A24" s="28">
        <v>16</v>
      </c>
      <c r="B24" s="23" t="s">
        <v>564</v>
      </c>
      <c r="C24" s="29" t="s">
        <v>120</v>
      </c>
      <c r="D24" s="59"/>
      <c r="E24" s="59"/>
      <c r="F24" s="59"/>
      <c r="G24" s="59"/>
      <c r="H24" s="59"/>
      <c r="I24" s="59"/>
      <c r="J24" s="59"/>
      <c r="K24" s="59"/>
      <c r="L24" s="21">
        <v>0</v>
      </c>
      <c r="M24" s="15">
        <f t="shared" si="0"/>
        <v>0</v>
      </c>
      <c r="N24" s="17">
        <f t="shared" si="1"/>
        <v>0</v>
      </c>
    </row>
    <row r="25" spans="1:14" x14ac:dyDescent="0.3">
      <c r="A25" s="28">
        <v>17</v>
      </c>
      <c r="B25" s="23">
        <v>10182930</v>
      </c>
      <c r="C25" s="29" t="s">
        <v>120</v>
      </c>
      <c r="D25" s="59" t="s">
        <v>483</v>
      </c>
      <c r="E25" s="59"/>
      <c r="F25" s="59"/>
      <c r="G25" s="59"/>
      <c r="H25" s="59"/>
      <c r="I25" s="59"/>
      <c r="J25" s="59"/>
      <c r="K25" s="59"/>
      <c r="L25" s="21">
        <v>0</v>
      </c>
      <c r="M25" s="15">
        <f t="shared" si="0"/>
        <v>0</v>
      </c>
      <c r="N25" s="17">
        <f t="shared" si="1"/>
        <v>0</v>
      </c>
    </row>
    <row r="26" spans="1:14" x14ac:dyDescent="0.3">
      <c r="A26" s="28">
        <v>18</v>
      </c>
      <c r="B26" s="23">
        <v>10417514</v>
      </c>
      <c r="C26" s="29" t="s">
        <v>120</v>
      </c>
      <c r="D26" s="66" t="s">
        <v>579</v>
      </c>
      <c r="E26" s="59"/>
      <c r="F26" s="59"/>
      <c r="G26" s="59"/>
      <c r="H26" s="59"/>
      <c r="I26" s="59"/>
      <c r="J26" s="59"/>
      <c r="K26" s="59"/>
      <c r="L26" s="21">
        <v>1</v>
      </c>
      <c r="M26" s="15">
        <f t="shared" si="0"/>
        <v>1</v>
      </c>
      <c r="N26" s="17">
        <f t="shared" si="1"/>
        <v>2</v>
      </c>
    </row>
    <row r="27" spans="1:14" x14ac:dyDescent="0.3">
      <c r="A27" s="28">
        <v>19</v>
      </c>
      <c r="B27" s="23" t="s">
        <v>565</v>
      </c>
      <c r="C27" s="29" t="s">
        <v>120</v>
      </c>
      <c r="D27" s="66" t="s">
        <v>580</v>
      </c>
      <c r="E27" s="59"/>
      <c r="F27" s="59"/>
      <c r="G27" s="59"/>
      <c r="H27" s="59"/>
      <c r="I27" s="59"/>
      <c r="J27" s="59"/>
      <c r="K27" s="59"/>
      <c r="L27" s="21">
        <v>1</v>
      </c>
      <c r="M27" s="15">
        <f t="shared" si="0"/>
        <v>1</v>
      </c>
      <c r="N27" s="17">
        <f t="shared" si="1"/>
        <v>2</v>
      </c>
    </row>
    <row r="28" spans="1:14" x14ac:dyDescent="0.3">
      <c r="A28" s="28">
        <v>20</v>
      </c>
      <c r="B28" s="23" t="s">
        <v>566</v>
      </c>
      <c r="C28" s="29" t="s">
        <v>120</v>
      </c>
      <c r="D28" s="59"/>
      <c r="E28" s="59"/>
      <c r="F28" s="59"/>
      <c r="G28" s="59"/>
      <c r="H28" s="59"/>
      <c r="I28" s="59"/>
      <c r="J28" s="59"/>
      <c r="K28" s="59"/>
      <c r="L28" s="21">
        <v>0</v>
      </c>
      <c r="M28" s="15">
        <f t="shared" si="0"/>
        <v>0</v>
      </c>
      <c r="N28" s="17">
        <f t="shared" si="1"/>
        <v>0</v>
      </c>
    </row>
    <row r="29" spans="1:14" x14ac:dyDescent="0.3">
      <c r="A29" s="28">
        <v>21</v>
      </c>
      <c r="B29" s="23" t="s">
        <v>567</v>
      </c>
      <c r="C29" s="29" t="s">
        <v>120</v>
      </c>
      <c r="D29" s="59"/>
      <c r="E29" s="59"/>
      <c r="F29" s="59"/>
      <c r="G29" s="59"/>
      <c r="H29" s="59"/>
      <c r="I29" s="59"/>
      <c r="J29" s="59"/>
      <c r="K29" s="59"/>
      <c r="L29" s="21">
        <v>0</v>
      </c>
      <c r="M29" s="15">
        <f t="shared" si="0"/>
        <v>0</v>
      </c>
      <c r="N29" s="18">
        <f t="shared" si="1"/>
        <v>0</v>
      </c>
    </row>
    <row r="30" spans="1:14" x14ac:dyDescent="0.3">
      <c r="A30" s="28">
        <v>22</v>
      </c>
      <c r="B30" s="37" t="s">
        <v>568</v>
      </c>
      <c r="C30" s="29" t="s">
        <v>120</v>
      </c>
      <c r="D30" s="59"/>
      <c r="E30" s="59"/>
      <c r="F30" s="59"/>
      <c r="G30" s="59"/>
      <c r="H30" s="59"/>
      <c r="I30" s="59"/>
      <c r="J30" s="59"/>
      <c r="K30" s="59"/>
      <c r="L30" s="21">
        <v>0</v>
      </c>
      <c r="M30" s="15">
        <f t="shared" si="0"/>
        <v>0</v>
      </c>
      <c r="N30" s="18">
        <f t="shared" si="1"/>
        <v>0</v>
      </c>
    </row>
    <row r="31" spans="1:14" x14ac:dyDescent="0.3">
      <c r="A31" s="28">
        <v>23</v>
      </c>
      <c r="B31" s="23" t="s">
        <v>569</v>
      </c>
      <c r="C31" s="29" t="s">
        <v>120</v>
      </c>
      <c r="D31" s="59"/>
      <c r="E31" s="59"/>
      <c r="F31" s="59"/>
      <c r="G31" s="59"/>
      <c r="H31" s="59"/>
      <c r="I31" s="59"/>
      <c r="J31" s="59"/>
      <c r="K31" s="59"/>
      <c r="L31" s="21">
        <v>0</v>
      </c>
      <c r="M31" s="15">
        <f t="shared" si="0"/>
        <v>0</v>
      </c>
      <c r="N31" s="18">
        <f t="shared" si="1"/>
        <v>0</v>
      </c>
    </row>
    <row r="32" spans="1:14" x14ac:dyDescent="0.3">
      <c r="A32" s="28">
        <v>24</v>
      </c>
      <c r="B32" s="23">
        <v>10257086</v>
      </c>
      <c r="C32" s="29" t="s">
        <v>120</v>
      </c>
      <c r="D32" s="66" t="s">
        <v>549</v>
      </c>
      <c r="E32" s="59"/>
      <c r="F32" s="59"/>
      <c r="G32" s="59"/>
      <c r="H32" s="59"/>
      <c r="I32" s="59"/>
      <c r="J32" s="59"/>
      <c r="K32" s="59"/>
      <c r="L32" s="21">
        <v>1</v>
      </c>
      <c r="M32" s="15">
        <f t="shared" si="0"/>
        <v>1</v>
      </c>
      <c r="N32" s="18">
        <f t="shared" si="1"/>
        <v>1</v>
      </c>
    </row>
    <row r="33" spans="1:14" x14ac:dyDescent="0.3">
      <c r="A33" s="28">
        <v>25</v>
      </c>
      <c r="B33" s="37" t="s">
        <v>570</v>
      </c>
      <c r="C33" s="29" t="s">
        <v>120</v>
      </c>
      <c r="D33" s="59"/>
      <c r="E33" s="59"/>
      <c r="F33" s="59"/>
      <c r="G33" s="59"/>
      <c r="H33" s="59"/>
      <c r="I33" s="59"/>
      <c r="J33" s="59"/>
      <c r="K33" s="59"/>
      <c r="L33" s="21">
        <v>0</v>
      </c>
      <c r="M33" s="15">
        <f t="shared" si="0"/>
        <v>0</v>
      </c>
      <c r="N33" s="18">
        <f t="shared" si="1"/>
        <v>0</v>
      </c>
    </row>
    <row r="34" spans="1:14" x14ac:dyDescent="0.3">
      <c r="A34" s="28">
        <v>26</v>
      </c>
      <c r="B34" s="43"/>
      <c r="C34" s="43"/>
      <c r="D34" s="49"/>
      <c r="E34" s="49"/>
      <c r="F34" s="49"/>
      <c r="G34" s="49"/>
      <c r="H34" s="49"/>
      <c r="I34" s="49"/>
      <c r="J34" s="49"/>
      <c r="K34" s="49"/>
      <c r="L34" s="43"/>
      <c r="M34" s="43"/>
      <c r="N34" s="43"/>
    </row>
    <row r="35" spans="1:14" x14ac:dyDescent="0.3">
      <c r="A35" s="28">
        <v>27</v>
      </c>
      <c r="B35" s="23" t="s">
        <v>571</v>
      </c>
      <c r="C35" s="29" t="s">
        <v>120</v>
      </c>
      <c r="D35" s="59" t="s">
        <v>483</v>
      </c>
      <c r="E35" s="59"/>
      <c r="F35" s="59"/>
      <c r="G35" s="59"/>
      <c r="H35" s="59"/>
      <c r="I35" s="59"/>
      <c r="J35" s="59"/>
      <c r="K35" s="59"/>
      <c r="L35" s="21">
        <v>0</v>
      </c>
      <c r="M35" s="15">
        <f t="shared" si="0"/>
        <v>0</v>
      </c>
      <c r="N35" s="18">
        <f t="shared" si="1"/>
        <v>0</v>
      </c>
    </row>
    <row r="36" spans="1:14" x14ac:dyDescent="0.3">
      <c r="A36" s="28">
        <v>28</v>
      </c>
      <c r="B36" s="43"/>
      <c r="C36" s="43"/>
      <c r="D36" s="49"/>
      <c r="E36" s="49"/>
      <c r="F36" s="49"/>
      <c r="G36" s="49"/>
      <c r="H36" s="49"/>
      <c r="I36" s="49"/>
      <c r="J36" s="49"/>
      <c r="K36" s="49"/>
      <c r="L36" s="43"/>
      <c r="M36" s="43"/>
      <c r="N36" s="43"/>
    </row>
    <row r="37" spans="1:14" x14ac:dyDescent="0.3">
      <c r="A37" s="28">
        <v>29</v>
      </c>
      <c r="B37" s="23" t="s">
        <v>572</v>
      </c>
      <c r="C37" s="29" t="s">
        <v>120</v>
      </c>
      <c r="D37" s="59" t="s">
        <v>578</v>
      </c>
      <c r="E37" s="59"/>
      <c r="F37" s="59"/>
      <c r="G37" s="59"/>
      <c r="H37" s="59"/>
      <c r="I37" s="59"/>
      <c r="J37" s="59"/>
      <c r="K37" s="59"/>
      <c r="L37" s="21">
        <v>0</v>
      </c>
      <c r="M37" s="15">
        <f t="shared" si="0"/>
        <v>0</v>
      </c>
      <c r="N37" s="18">
        <f t="shared" si="1"/>
        <v>0</v>
      </c>
    </row>
    <row r="38" spans="1:14" x14ac:dyDescent="0.3">
      <c r="A38" s="28">
        <v>30</v>
      </c>
      <c r="B38" s="37" t="s">
        <v>573</v>
      </c>
      <c r="C38" s="29" t="s">
        <v>120</v>
      </c>
      <c r="D38" s="66" t="s">
        <v>549</v>
      </c>
      <c r="E38" s="59"/>
      <c r="F38" s="59"/>
      <c r="G38" s="59"/>
      <c r="H38" s="59"/>
      <c r="I38" s="59"/>
      <c r="J38" s="59"/>
      <c r="K38" s="59"/>
      <c r="L38" s="21">
        <v>1</v>
      </c>
      <c r="M38" s="15">
        <f t="shared" si="0"/>
        <v>1</v>
      </c>
      <c r="N38" s="18">
        <f t="shared" si="1"/>
        <v>1</v>
      </c>
    </row>
    <row r="39" spans="1:14" x14ac:dyDescent="0.3">
      <c r="C39" s="3"/>
      <c r="D39" s="3"/>
      <c r="E39" s="11"/>
      <c r="F39" s="3"/>
      <c r="G39" s="11"/>
      <c r="H39" s="3"/>
      <c r="I39" s="11"/>
      <c r="J39" s="3"/>
      <c r="K39" s="11"/>
    </row>
    <row r="40" spans="1:14" x14ac:dyDescent="0.3">
      <c r="C40" s="3"/>
      <c r="D40" s="3"/>
      <c r="E40" s="11"/>
      <c r="F40" s="3"/>
      <c r="G40" s="11"/>
      <c r="H40" s="3"/>
      <c r="I40" s="11"/>
      <c r="J40" s="3"/>
      <c r="K40" s="11"/>
    </row>
    <row r="41" spans="1:14" x14ac:dyDescent="0.3">
      <c r="C41" s="3"/>
      <c r="D41" s="3"/>
      <c r="E41" s="11"/>
      <c r="F41" s="3"/>
      <c r="G41" s="11"/>
      <c r="H41" s="3"/>
      <c r="I41" s="11"/>
      <c r="J41" s="3"/>
      <c r="K41" s="11"/>
    </row>
    <row r="42" spans="1:14" x14ac:dyDescent="0.3">
      <c r="C42" s="3"/>
      <c r="D42" s="3"/>
      <c r="E42" s="11"/>
      <c r="F42" s="3"/>
      <c r="G42" s="11"/>
      <c r="H42" s="3"/>
      <c r="I42" s="11"/>
      <c r="J42" s="3"/>
      <c r="K42" s="11"/>
    </row>
    <row r="43" spans="1:14" x14ac:dyDescent="0.3">
      <c r="C43" s="3"/>
      <c r="D43" s="3"/>
      <c r="E43" s="11"/>
      <c r="F43" s="3"/>
      <c r="G43" s="11"/>
      <c r="H43" s="3"/>
      <c r="I43" s="11"/>
      <c r="J43" s="3"/>
      <c r="K43" s="11"/>
    </row>
    <row r="44" spans="1:14" x14ac:dyDescent="0.3">
      <c r="C44" s="3"/>
      <c r="D44" s="3"/>
      <c r="E44" s="11"/>
      <c r="F44" s="3"/>
      <c r="G44" s="11"/>
      <c r="H44" s="3"/>
      <c r="I44" s="11"/>
      <c r="J44" s="3"/>
      <c r="K44" s="11"/>
    </row>
    <row r="45" spans="1:14" x14ac:dyDescent="0.3">
      <c r="C45" s="3"/>
      <c r="D45" s="3"/>
      <c r="E45" s="11"/>
      <c r="F45" s="3"/>
      <c r="G45" s="11"/>
      <c r="H45" s="3"/>
      <c r="I45" s="11"/>
      <c r="J45" s="3"/>
      <c r="K45" s="11"/>
    </row>
    <row r="46" spans="1:14" x14ac:dyDescent="0.3">
      <c r="C46" s="3"/>
      <c r="D46" s="3"/>
      <c r="E46" s="11"/>
      <c r="F46" s="3"/>
      <c r="G46" s="11"/>
      <c r="H46" s="3"/>
      <c r="I46" s="11"/>
      <c r="J46" s="3"/>
      <c r="K46" s="11"/>
    </row>
  </sheetData>
  <mergeCells count="1">
    <mergeCell ref="A1:N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267AB-1AA4-44C1-B1B4-A1C57AA4AD7A}">
  <dimension ref="A1:N46"/>
  <sheetViews>
    <sheetView zoomScale="70" zoomScaleNormal="70" workbookViewId="0">
      <selection activeCell="L4" sqref="L4:N6"/>
    </sheetView>
  </sheetViews>
  <sheetFormatPr baseColWidth="10" defaultRowHeight="14.4" x14ac:dyDescent="0.3"/>
  <cols>
    <col min="1" max="2" width="11.5546875" style="10"/>
    <col min="3" max="3" width="20.77734375" style="10" customWidth="1"/>
    <col min="4" max="11" width="10.77734375" style="10" customWidth="1"/>
    <col min="12" max="14" width="11.5546875" style="10"/>
    <col min="15" max="16384" width="11.5546875" style="9"/>
  </cols>
  <sheetData>
    <row r="1" spans="1:14" x14ac:dyDescent="0.3">
      <c r="A1" s="52" t="s">
        <v>136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x14ac:dyDescent="0.3">
      <c r="B2" s="22"/>
    </row>
    <row r="3" spans="1:14" x14ac:dyDescent="0.3">
      <c r="B3" s="22"/>
      <c r="C3" s="13" t="s">
        <v>123</v>
      </c>
      <c r="D3" s="12">
        <v>3</v>
      </c>
      <c r="L3" s="12" t="s">
        <v>106</v>
      </c>
      <c r="M3" s="12" t="s">
        <v>107</v>
      </c>
      <c r="N3" s="12" t="s">
        <v>108</v>
      </c>
    </row>
    <row r="4" spans="1:14" x14ac:dyDescent="0.3">
      <c r="B4" s="22"/>
      <c r="C4" s="13" t="s">
        <v>124</v>
      </c>
      <c r="D4" s="12">
        <v>2</v>
      </c>
      <c r="L4" s="12">
        <f>+SUM(L9:L43)</f>
        <v>0</v>
      </c>
      <c r="M4" s="12">
        <f>+SUM(M9:M43)</f>
        <v>0</v>
      </c>
      <c r="N4" s="18">
        <f>+SUM(N9:N45)</f>
        <v>0</v>
      </c>
    </row>
    <row r="5" spans="1:14" x14ac:dyDescent="0.3">
      <c r="B5" s="22"/>
      <c r="C5" s="13" t="s">
        <v>125</v>
      </c>
      <c r="D5" s="12">
        <v>1</v>
      </c>
      <c r="L5" s="12">
        <f>+COUNT(L9:L43)</f>
        <v>30</v>
      </c>
      <c r="M5" s="12">
        <f>+COUNT(M9:M43)</f>
        <v>30</v>
      </c>
      <c r="N5" s="18">
        <f>COUNT(N9:N18)*D3+COUNT(N19:N28)*D4+COUNT(N29:N38)*D5+COUNT(N39:N45)</f>
        <v>60</v>
      </c>
    </row>
    <row r="6" spans="1:14" x14ac:dyDescent="0.3">
      <c r="B6" s="22"/>
      <c r="L6" s="14">
        <f>+L4/L5</f>
        <v>0</v>
      </c>
      <c r="M6" s="14">
        <f>+M4/M5</f>
        <v>0</v>
      </c>
      <c r="N6" s="44">
        <f>+N4/N5</f>
        <v>0</v>
      </c>
    </row>
    <row r="7" spans="1:14" x14ac:dyDescent="0.3">
      <c r="B7" s="22"/>
    </row>
    <row r="8" spans="1:14" x14ac:dyDescent="0.3">
      <c r="A8" s="28" t="s">
        <v>150</v>
      </c>
      <c r="B8" s="28" t="s">
        <v>110</v>
      </c>
      <c r="C8" s="29" t="s">
        <v>111</v>
      </c>
      <c r="D8" s="29" t="s">
        <v>112</v>
      </c>
      <c r="E8" s="29" t="s">
        <v>137</v>
      </c>
      <c r="F8" s="29" t="s">
        <v>113</v>
      </c>
      <c r="G8" s="29" t="s">
        <v>138</v>
      </c>
      <c r="H8" s="29" t="s">
        <v>114</v>
      </c>
      <c r="I8" s="29" t="s">
        <v>139</v>
      </c>
      <c r="J8" s="29" t="s">
        <v>115</v>
      </c>
      <c r="K8" s="29" t="s">
        <v>140</v>
      </c>
      <c r="L8" s="21" t="s">
        <v>141</v>
      </c>
      <c r="M8" s="12"/>
      <c r="N8" s="12"/>
    </row>
    <row r="9" spans="1:14" x14ac:dyDescent="0.3">
      <c r="A9" s="28">
        <v>1</v>
      </c>
      <c r="B9" s="23" t="s">
        <v>581</v>
      </c>
      <c r="C9" s="29" t="s">
        <v>63</v>
      </c>
      <c r="D9" s="59"/>
      <c r="E9" s="59"/>
      <c r="F9" s="59"/>
      <c r="G9" s="59"/>
      <c r="H9" s="59"/>
      <c r="I9" s="59"/>
      <c r="J9" s="59"/>
      <c r="K9" s="59"/>
      <c r="L9" s="21">
        <v>0</v>
      </c>
      <c r="M9" s="15">
        <f t="shared" ref="M9:M38" si="0">+IF(L9="",IF(LEFT(A9,3)="Acc","",1),L9)</f>
        <v>0</v>
      </c>
      <c r="N9" s="16">
        <f t="shared" ref="N9:N38" si="1">+IF(M9="","",IF(M9&gt;0,IF(AND(A9&gt;=1,A9&lt;=10),$D$3,IF(AND(A9&gt;=11,A9&lt;=20),$D$4,IF(AND(A9&gt;=21,A9&lt;=30),$D$5,IF(LEFT(A9,3)="Acc",1,"")))),M9))</f>
        <v>0</v>
      </c>
    </row>
    <row r="10" spans="1:14" x14ac:dyDescent="0.3">
      <c r="A10" s="28">
        <v>2</v>
      </c>
      <c r="B10" s="23" t="s">
        <v>582</v>
      </c>
      <c r="C10" s="29" t="s">
        <v>63</v>
      </c>
      <c r="D10" s="59"/>
      <c r="E10" s="59"/>
      <c r="F10" s="59"/>
      <c r="G10" s="59"/>
      <c r="H10" s="59"/>
      <c r="I10" s="59"/>
      <c r="J10" s="59"/>
      <c r="K10" s="59"/>
      <c r="L10" s="21">
        <v>0</v>
      </c>
      <c r="M10" s="15">
        <f t="shared" si="0"/>
        <v>0</v>
      </c>
      <c r="N10" s="16">
        <f>+IF(M10="","",IF(M10&gt;0,IF(AND(A10&gt;=1,A10&lt;=10),$D$3,IF(AND(A10&gt;=11,A10&lt;=20),$D$4,IF(AND(A10&gt;=21,A10&lt;=30),$D$5,IF(LEFT(A10,3)="Acc",1,"")))),M10))</f>
        <v>0</v>
      </c>
    </row>
    <row r="11" spans="1:14" x14ac:dyDescent="0.3">
      <c r="A11" s="28">
        <v>3</v>
      </c>
      <c r="B11" s="23" t="s">
        <v>583</v>
      </c>
      <c r="C11" s="29" t="s">
        <v>63</v>
      </c>
      <c r="D11" s="59"/>
      <c r="E11" s="59"/>
      <c r="F11" s="59"/>
      <c r="G11" s="59"/>
      <c r="H11" s="59"/>
      <c r="I11" s="59"/>
      <c r="J11" s="59"/>
      <c r="K11" s="59"/>
      <c r="L11" s="21">
        <v>0</v>
      </c>
      <c r="M11" s="15">
        <f t="shared" si="0"/>
        <v>0</v>
      </c>
      <c r="N11" s="16">
        <f t="shared" si="1"/>
        <v>0</v>
      </c>
    </row>
    <row r="12" spans="1:14" x14ac:dyDescent="0.3">
      <c r="A12" s="28">
        <v>4</v>
      </c>
      <c r="B12" s="37" t="s">
        <v>584</v>
      </c>
      <c r="C12" s="29" t="s">
        <v>63</v>
      </c>
      <c r="D12" s="59"/>
      <c r="E12" s="59"/>
      <c r="F12" s="59"/>
      <c r="G12" s="59"/>
      <c r="H12" s="59"/>
      <c r="I12" s="59"/>
      <c r="J12" s="59"/>
      <c r="K12" s="59"/>
      <c r="L12" s="21">
        <v>0</v>
      </c>
      <c r="M12" s="15">
        <f t="shared" si="0"/>
        <v>0</v>
      </c>
      <c r="N12" s="16">
        <f t="shared" si="1"/>
        <v>0</v>
      </c>
    </row>
    <row r="13" spans="1:14" x14ac:dyDescent="0.3">
      <c r="A13" s="28">
        <v>5</v>
      </c>
      <c r="B13" s="23" t="s">
        <v>585</v>
      </c>
      <c r="C13" s="29" t="s">
        <v>63</v>
      </c>
      <c r="D13" s="59"/>
      <c r="E13" s="59"/>
      <c r="F13" s="59"/>
      <c r="G13" s="59"/>
      <c r="H13" s="59"/>
      <c r="I13" s="59"/>
      <c r="J13" s="59"/>
      <c r="K13" s="59"/>
      <c r="L13" s="21">
        <v>0</v>
      </c>
      <c r="M13" s="15">
        <f t="shared" si="0"/>
        <v>0</v>
      </c>
      <c r="N13" s="16">
        <f t="shared" si="1"/>
        <v>0</v>
      </c>
    </row>
    <row r="14" spans="1:14" x14ac:dyDescent="0.3">
      <c r="A14" s="28">
        <v>6</v>
      </c>
      <c r="B14" s="23" t="s">
        <v>586</v>
      </c>
      <c r="C14" s="29" t="s">
        <v>63</v>
      </c>
      <c r="D14" s="59"/>
      <c r="E14" s="59"/>
      <c r="F14" s="59"/>
      <c r="G14" s="59"/>
      <c r="H14" s="59"/>
      <c r="I14" s="59"/>
      <c r="J14" s="59"/>
      <c r="K14" s="59"/>
      <c r="L14" s="21">
        <v>0</v>
      </c>
      <c r="M14" s="15">
        <f t="shared" si="0"/>
        <v>0</v>
      </c>
      <c r="N14" s="16">
        <f t="shared" si="1"/>
        <v>0</v>
      </c>
    </row>
    <row r="15" spans="1:14" x14ac:dyDescent="0.3">
      <c r="A15" s="28">
        <v>7</v>
      </c>
      <c r="B15" s="23" t="s">
        <v>587</v>
      </c>
      <c r="C15" s="29" t="s">
        <v>63</v>
      </c>
      <c r="D15" s="59"/>
      <c r="E15" s="59"/>
      <c r="F15" s="59"/>
      <c r="G15" s="59"/>
      <c r="H15" s="59"/>
      <c r="I15" s="59"/>
      <c r="J15" s="59"/>
      <c r="K15" s="59"/>
      <c r="L15" s="21">
        <v>0</v>
      </c>
      <c r="M15" s="15">
        <f t="shared" si="0"/>
        <v>0</v>
      </c>
      <c r="N15" s="16">
        <f t="shared" si="1"/>
        <v>0</v>
      </c>
    </row>
    <row r="16" spans="1:14" x14ac:dyDescent="0.3">
      <c r="A16" s="28">
        <v>8</v>
      </c>
      <c r="B16" s="23" t="s">
        <v>588</v>
      </c>
      <c r="C16" s="29" t="s">
        <v>63</v>
      </c>
      <c r="D16" s="59"/>
      <c r="E16" s="59"/>
      <c r="F16" s="59"/>
      <c r="G16" s="59"/>
      <c r="H16" s="59"/>
      <c r="I16" s="59"/>
      <c r="J16" s="59"/>
      <c r="K16" s="59"/>
      <c r="L16" s="21">
        <v>0</v>
      </c>
      <c r="M16" s="15">
        <f t="shared" si="0"/>
        <v>0</v>
      </c>
      <c r="N16" s="16">
        <f t="shared" si="1"/>
        <v>0</v>
      </c>
    </row>
    <row r="17" spans="1:14" x14ac:dyDescent="0.3">
      <c r="A17" s="28">
        <v>9</v>
      </c>
      <c r="B17" s="23" t="s">
        <v>589</v>
      </c>
      <c r="C17" s="29" t="s">
        <v>63</v>
      </c>
      <c r="D17" s="59"/>
      <c r="E17" s="59"/>
      <c r="F17" s="59"/>
      <c r="G17" s="59"/>
      <c r="H17" s="59"/>
      <c r="I17" s="59"/>
      <c r="J17" s="59"/>
      <c r="K17" s="59"/>
      <c r="L17" s="21">
        <v>0</v>
      </c>
      <c r="M17" s="15">
        <f t="shared" si="0"/>
        <v>0</v>
      </c>
      <c r="N17" s="16">
        <f t="shared" si="1"/>
        <v>0</v>
      </c>
    </row>
    <row r="18" spans="1:14" x14ac:dyDescent="0.3">
      <c r="A18" s="28">
        <v>10</v>
      </c>
      <c r="B18" s="23" t="s">
        <v>590</v>
      </c>
      <c r="C18" s="29" t="s">
        <v>63</v>
      </c>
      <c r="D18" s="59"/>
      <c r="E18" s="59"/>
      <c r="F18" s="59"/>
      <c r="G18" s="59"/>
      <c r="H18" s="59"/>
      <c r="I18" s="59"/>
      <c r="J18" s="59"/>
      <c r="K18" s="59"/>
      <c r="L18" s="21">
        <v>0</v>
      </c>
      <c r="M18" s="15">
        <f t="shared" si="0"/>
        <v>0</v>
      </c>
      <c r="N18" s="16">
        <f t="shared" si="1"/>
        <v>0</v>
      </c>
    </row>
    <row r="19" spans="1:14" x14ac:dyDescent="0.3">
      <c r="A19" s="28">
        <v>11</v>
      </c>
      <c r="B19" s="23" t="s">
        <v>591</v>
      </c>
      <c r="C19" s="29" t="s">
        <v>63</v>
      </c>
      <c r="D19" s="59"/>
      <c r="E19" s="59"/>
      <c r="F19" s="59"/>
      <c r="G19" s="59"/>
      <c r="H19" s="59"/>
      <c r="I19" s="59"/>
      <c r="J19" s="59"/>
      <c r="K19" s="59"/>
      <c r="L19" s="21">
        <v>0</v>
      </c>
      <c r="M19" s="15">
        <f t="shared" si="0"/>
        <v>0</v>
      </c>
      <c r="N19" s="17">
        <f t="shared" si="1"/>
        <v>0</v>
      </c>
    </row>
    <row r="20" spans="1:14" x14ac:dyDescent="0.3">
      <c r="A20" s="28">
        <v>12</v>
      </c>
      <c r="B20" s="23" t="s">
        <v>592</v>
      </c>
      <c r="C20" s="29" t="s">
        <v>63</v>
      </c>
      <c r="D20" s="59"/>
      <c r="E20" s="59"/>
      <c r="F20" s="59"/>
      <c r="G20" s="59"/>
      <c r="H20" s="59"/>
      <c r="I20" s="59"/>
      <c r="J20" s="59"/>
      <c r="K20" s="59"/>
      <c r="L20" s="21">
        <v>0</v>
      </c>
      <c r="M20" s="15">
        <f t="shared" si="0"/>
        <v>0</v>
      </c>
      <c r="N20" s="17">
        <f t="shared" si="1"/>
        <v>0</v>
      </c>
    </row>
    <row r="21" spans="1:14" x14ac:dyDescent="0.3">
      <c r="A21" s="28">
        <v>13</v>
      </c>
      <c r="B21" s="23" t="s">
        <v>593</v>
      </c>
      <c r="C21" s="29" t="s">
        <v>63</v>
      </c>
      <c r="D21" s="59"/>
      <c r="E21" s="59"/>
      <c r="F21" s="59"/>
      <c r="G21" s="59"/>
      <c r="H21" s="59"/>
      <c r="I21" s="59"/>
      <c r="J21" s="59"/>
      <c r="K21" s="59"/>
      <c r="L21" s="21">
        <v>0</v>
      </c>
      <c r="M21" s="15">
        <f t="shared" si="0"/>
        <v>0</v>
      </c>
      <c r="N21" s="17">
        <f t="shared" si="1"/>
        <v>0</v>
      </c>
    </row>
    <row r="22" spans="1:14" x14ac:dyDescent="0.3">
      <c r="A22" s="28">
        <v>14</v>
      </c>
      <c r="B22" s="23" t="s">
        <v>594</v>
      </c>
      <c r="C22" s="29" t="s">
        <v>63</v>
      </c>
      <c r="D22" s="59"/>
      <c r="E22" s="59"/>
      <c r="F22" s="59"/>
      <c r="G22" s="59"/>
      <c r="H22" s="59"/>
      <c r="I22" s="59"/>
      <c r="J22" s="59"/>
      <c r="K22" s="59"/>
      <c r="L22" s="21">
        <v>0</v>
      </c>
      <c r="M22" s="15">
        <f t="shared" si="0"/>
        <v>0</v>
      </c>
      <c r="N22" s="17">
        <f t="shared" si="1"/>
        <v>0</v>
      </c>
    </row>
    <row r="23" spans="1:14" x14ac:dyDescent="0.3">
      <c r="A23" s="28">
        <v>15</v>
      </c>
      <c r="B23" s="23" t="s">
        <v>595</v>
      </c>
      <c r="C23" s="29" t="s">
        <v>63</v>
      </c>
      <c r="D23" s="59"/>
      <c r="E23" s="59"/>
      <c r="F23" s="59"/>
      <c r="G23" s="59"/>
      <c r="H23" s="59"/>
      <c r="I23" s="59"/>
      <c r="J23" s="59"/>
      <c r="K23" s="59"/>
      <c r="L23" s="21">
        <v>0</v>
      </c>
      <c r="M23" s="15">
        <f t="shared" si="0"/>
        <v>0</v>
      </c>
      <c r="N23" s="17">
        <f t="shared" si="1"/>
        <v>0</v>
      </c>
    </row>
    <row r="24" spans="1:14" x14ac:dyDescent="0.3">
      <c r="A24" s="28">
        <v>16</v>
      </c>
      <c r="B24" s="23" t="s">
        <v>596</v>
      </c>
      <c r="C24" s="29" t="s">
        <v>63</v>
      </c>
      <c r="D24" s="59"/>
      <c r="E24" s="59"/>
      <c r="F24" s="59"/>
      <c r="G24" s="59"/>
      <c r="H24" s="59"/>
      <c r="I24" s="59"/>
      <c r="J24" s="59"/>
      <c r="K24" s="59"/>
      <c r="L24" s="21">
        <v>0</v>
      </c>
      <c r="M24" s="15">
        <f t="shared" si="0"/>
        <v>0</v>
      </c>
      <c r="N24" s="17">
        <f t="shared" si="1"/>
        <v>0</v>
      </c>
    </row>
    <row r="25" spans="1:14" x14ac:dyDescent="0.3">
      <c r="A25" s="28">
        <v>17</v>
      </c>
      <c r="B25" s="23" t="s">
        <v>597</v>
      </c>
      <c r="C25" s="29" t="s">
        <v>63</v>
      </c>
      <c r="D25" s="59"/>
      <c r="E25" s="59"/>
      <c r="F25" s="59"/>
      <c r="G25" s="59"/>
      <c r="H25" s="59"/>
      <c r="I25" s="59"/>
      <c r="J25" s="59"/>
      <c r="K25" s="59"/>
      <c r="L25" s="21">
        <v>0</v>
      </c>
      <c r="M25" s="15">
        <f t="shared" si="0"/>
        <v>0</v>
      </c>
      <c r="N25" s="17">
        <f t="shared" si="1"/>
        <v>0</v>
      </c>
    </row>
    <row r="26" spans="1:14" x14ac:dyDescent="0.3">
      <c r="A26" s="28">
        <v>18</v>
      </c>
      <c r="B26" s="23" t="s">
        <v>598</v>
      </c>
      <c r="C26" s="29" t="s">
        <v>63</v>
      </c>
      <c r="D26" s="59"/>
      <c r="E26" s="59"/>
      <c r="F26" s="59"/>
      <c r="G26" s="59"/>
      <c r="H26" s="59"/>
      <c r="I26" s="59"/>
      <c r="J26" s="59"/>
      <c r="K26" s="59"/>
      <c r="L26" s="21">
        <v>0</v>
      </c>
      <c r="M26" s="15">
        <f t="shared" si="0"/>
        <v>0</v>
      </c>
      <c r="N26" s="17">
        <f t="shared" si="1"/>
        <v>0</v>
      </c>
    </row>
    <row r="27" spans="1:14" x14ac:dyDescent="0.3">
      <c r="A27" s="28">
        <v>19</v>
      </c>
      <c r="B27" s="23" t="s">
        <v>599</v>
      </c>
      <c r="C27" s="29" t="s">
        <v>63</v>
      </c>
      <c r="D27" s="59"/>
      <c r="E27" s="59"/>
      <c r="F27" s="59"/>
      <c r="G27" s="59"/>
      <c r="H27" s="59"/>
      <c r="I27" s="59"/>
      <c r="J27" s="59"/>
      <c r="K27" s="59"/>
      <c r="L27" s="21">
        <v>0</v>
      </c>
      <c r="M27" s="15">
        <f t="shared" si="0"/>
        <v>0</v>
      </c>
      <c r="N27" s="17">
        <f t="shared" si="1"/>
        <v>0</v>
      </c>
    </row>
    <row r="28" spans="1:14" x14ac:dyDescent="0.3">
      <c r="A28" s="28">
        <v>20</v>
      </c>
      <c r="B28" s="23" t="s">
        <v>600</v>
      </c>
      <c r="C28" s="29" t="s">
        <v>63</v>
      </c>
      <c r="D28" s="59"/>
      <c r="E28" s="59"/>
      <c r="F28" s="59"/>
      <c r="G28" s="59"/>
      <c r="H28" s="59"/>
      <c r="I28" s="59"/>
      <c r="J28" s="59"/>
      <c r="K28" s="59"/>
      <c r="L28" s="21">
        <v>0</v>
      </c>
      <c r="M28" s="15">
        <f t="shared" si="0"/>
        <v>0</v>
      </c>
      <c r="N28" s="17">
        <f t="shared" si="1"/>
        <v>0</v>
      </c>
    </row>
    <row r="29" spans="1:14" x14ac:dyDescent="0.3">
      <c r="A29" s="28">
        <v>21</v>
      </c>
      <c r="B29" s="23" t="s">
        <v>601</v>
      </c>
      <c r="C29" s="29" t="s">
        <v>63</v>
      </c>
      <c r="D29" s="59"/>
      <c r="E29" s="59"/>
      <c r="F29" s="59"/>
      <c r="G29" s="59"/>
      <c r="H29" s="59"/>
      <c r="I29" s="59"/>
      <c r="J29" s="59"/>
      <c r="K29" s="59"/>
      <c r="L29" s="21">
        <v>0</v>
      </c>
      <c r="M29" s="15">
        <f t="shared" si="0"/>
        <v>0</v>
      </c>
      <c r="N29" s="18">
        <f t="shared" si="1"/>
        <v>0</v>
      </c>
    </row>
    <row r="30" spans="1:14" x14ac:dyDescent="0.3">
      <c r="A30" s="28">
        <v>22</v>
      </c>
      <c r="B30" s="23" t="s">
        <v>602</v>
      </c>
      <c r="C30" s="29" t="s">
        <v>63</v>
      </c>
      <c r="D30" s="59"/>
      <c r="E30" s="59"/>
      <c r="F30" s="59"/>
      <c r="G30" s="59"/>
      <c r="H30" s="59"/>
      <c r="I30" s="59"/>
      <c r="J30" s="59"/>
      <c r="K30" s="59"/>
      <c r="L30" s="21">
        <v>0</v>
      </c>
      <c r="M30" s="15">
        <f t="shared" si="0"/>
        <v>0</v>
      </c>
      <c r="N30" s="18">
        <f t="shared" si="1"/>
        <v>0</v>
      </c>
    </row>
    <row r="31" spans="1:14" x14ac:dyDescent="0.3">
      <c r="A31" s="28">
        <v>23</v>
      </c>
      <c r="B31" s="23" t="s">
        <v>603</v>
      </c>
      <c r="C31" s="29" t="s">
        <v>63</v>
      </c>
      <c r="D31" s="59"/>
      <c r="E31" s="59"/>
      <c r="F31" s="59"/>
      <c r="G31" s="59"/>
      <c r="H31" s="59"/>
      <c r="I31" s="59"/>
      <c r="J31" s="59"/>
      <c r="K31" s="59"/>
      <c r="L31" s="21">
        <v>0</v>
      </c>
      <c r="M31" s="15">
        <f t="shared" si="0"/>
        <v>0</v>
      </c>
      <c r="N31" s="18">
        <f t="shared" si="1"/>
        <v>0</v>
      </c>
    </row>
    <row r="32" spans="1:14" x14ac:dyDescent="0.3">
      <c r="A32" s="28">
        <v>24</v>
      </c>
      <c r="B32" s="23" t="s">
        <v>604</v>
      </c>
      <c r="C32" s="29" t="s">
        <v>63</v>
      </c>
      <c r="D32" s="59"/>
      <c r="E32" s="59"/>
      <c r="F32" s="59"/>
      <c r="G32" s="59"/>
      <c r="H32" s="59"/>
      <c r="I32" s="59"/>
      <c r="J32" s="59"/>
      <c r="K32" s="59"/>
      <c r="L32" s="21">
        <v>0</v>
      </c>
      <c r="M32" s="15">
        <f t="shared" si="0"/>
        <v>0</v>
      </c>
      <c r="N32" s="18">
        <f t="shared" si="1"/>
        <v>0</v>
      </c>
    </row>
    <row r="33" spans="1:14" x14ac:dyDescent="0.3">
      <c r="A33" s="28">
        <v>25</v>
      </c>
      <c r="B33" s="23" t="s">
        <v>605</v>
      </c>
      <c r="C33" s="29" t="s">
        <v>63</v>
      </c>
      <c r="D33" s="59"/>
      <c r="E33" s="59"/>
      <c r="F33" s="59"/>
      <c r="G33" s="59"/>
      <c r="H33" s="59"/>
      <c r="I33" s="59"/>
      <c r="J33" s="59"/>
      <c r="K33" s="59"/>
      <c r="L33" s="21">
        <v>0</v>
      </c>
      <c r="M33" s="15">
        <f t="shared" si="0"/>
        <v>0</v>
      </c>
      <c r="N33" s="18">
        <f t="shared" si="1"/>
        <v>0</v>
      </c>
    </row>
    <row r="34" spans="1:14" x14ac:dyDescent="0.3">
      <c r="A34" s="28">
        <v>26</v>
      </c>
      <c r="B34" s="23" t="s">
        <v>606</v>
      </c>
      <c r="C34" s="29" t="s">
        <v>63</v>
      </c>
      <c r="D34" s="59"/>
      <c r="E34" s="59"/>
      <c r="F34" s="59"/>
      <c r="G34" s="59"/>
      <c r="H34" s="59"/>
      <c r="I34" s="59"/>
      <c r="J34" s="59"/>
      <c r="K34" s="59"/>
      <c r="L34" s="21">
        <v>0</v>
      </c>
      <c r="M34" s="15">
        <f t="shared" si="0"/>
        <v>0</v>
      </c>
      <c r="N34" s="18">
        <f t="shared" si="1"/>
        <v>0</v>
      </c>
    </row>
    <row r="35" spans="1:14" x14ac:dyDescent="0.3">
      <c r="A35" s="28">
        <v>27</v>
      </c>
      <c r="B35" s="23" t="s">
        <v>607</v>
      </c>
      <c r="C35" s="29" t="s">
        <v>63</v>
      </c>
      <c r="D35" s="59"/>
      <c r="E35" s="59"/>
      <c r="F35" s="59"/>
      <c r="G35" s="59"/>
      <c r="H35" s="59"/>
      <c r="I35" s="59"/>
      <c r="J35" s="59"/>
      <c r="K35" s="59"/>
      <c r="L35" s="21">
        <v>0</v>
      </c>
      <c r="M35" s="15">
        <f t="shared" si="0"/>
        <v>0</v>
      </c>
      <c r="N35" s="18">
        <f t="shared" si="1"/>
        <v>0</v>
      </c>
    </row>
    <row r="36" spans="1:14" x14ac:dyDescent="0.3">
      <c r="A36" s="28">
        <v>28</v>
      </c>
      <c r="B36" s="23" t="s">
        <v>608</v>
      </c>
      <c r="C36" s="29" t="s">
        <v>63</v>
      </c>
      <c r="D36" s="59"/>
      <c r="E36" s="59"/>
      <c r="F36" s="59"/>
      <c r="G36" s="59"/>
      <c r="H36" s="59"/>
      <c r="I36" s="59"/>
      <c r="J36" s="59"/>
      <c r="K36" s="59"/>
      <c r="L36" s="21">
        <v>0</v>
      </c>
      <c r="M36" s="15">
        <f t="shared" si="0"/>
        <v>0</v>
      </c>
      <c r="N36" s="18">
        <f t="shared" si="1"/>
        <v>0</v>
      </c>
    </row>
    <row r="37" spans="1:14" x14ac:dyDescent="0.3">
      <c r="A37" s="28">
        <v>29</v>
      </c>
      <c r="B37" s="23" t="s">
        <v>609</v>
      </c>
      <c r="C37" s="29" t="s">
        <v>63</v>
      </c>
      <c r="D37" s="59"/>
      <c r="E37" s="59"/>
      <c r="F37" s="59"/>
      <c r="G37" s="59"/>
      <c r="H37" s="59"/>
      <c r="I37" s="59"/>
      <c r="J37" s="59"/>
      <c r="K37" s="59"/>
      <c r="L37" s="21">
        <v>0</v>
      </c>
      <c r="M37" s="15">
        <f t="shared" si="0"/>
        <v>0</v>
      </c>
      <c r="N37" s="18">
        <f t="shared" si="1"/>
        <v>0</v>
      </c>
    </row>
    <row r="38" spans="1:14" x14ac:dyDescent="0.3">
      <c r="A38" s="28">
        <v>30</v>
      </c>
      <c r="B38" s="23" t="s">
        <v>610</v>
      </c>
      <c r="C38" s="29" t="s">
        <v>63</v>
      </c>
      <c r="D38" s="59"/>
      <c r="E38" s="59"/>
      <c r="F38" s="59"/>
      <c r="G38" s="59"/>
      <c r="H38" s="59"/>
      <c r="I38" s="59"/>
      <c r="J38" s="59"/>
      <c r="K38" s="59"/>
      <c r="L38" s="21">
        <v>0</v>
      </c>
      <c r="M38" s="15">
        <f t="shared" si="0"/>
        <v>0</v>
      </c>
      <c r="N38" s="18">
        <f t="shared" si="1"/>
        <v>0</v>
      </c>
    </row>
    <row r="39" spans="1:14" x14ac:dyDescent="0.3">
      <c r="C39" s="11"/>
      <c r="D39" s="11"/>
      <c r="E39" s="11"/>
      <c r="F39" s="11"/>
      <c r="G39" s="11"/>
      <c r="H39" s="11"/>
      <c r="I39" s="11"/>
      <c r="J39" s="11"/>
      <c r="K39" s="11"/>
    </row>
    <row r="40" spans="1:14" x14ac:dyDescent="0.3">
      <c r="C40" s="11"/>
      <c r="D40" s="11"/>
      <c r="E40" s="11"/>
      <c r="F40" s="11"/>
      <c r="G40" s="11"/>
      <c r="H40" s="11"/>
      <c r="I40" s="11"/>
      <c r="J40" s="11"/>
      <c r="K40" s="11"/>
    </row>
    <row r="41" spans="1:14" x14ac:dyDescent="0.3">
      <c r="C41" s="11"/>
      <c r="D41" s="11"/>
      <c r="E41" s="11"/>
      <c r="F41" s="11"/>
      <c r="G41" s="11"/>
      <c r="H41" s="11"/>
      <c r="I41" s="11"/>
      <c r="J41" s="11"/>
      <c r="K41" s="11"/>
    </row>
    <row r="42" spans="1:14" x14ac:dyDescent="0.3">
      <c r="C42" s="11"/>
      <c r="D42" s="11"/>
      <c r="E42" s="11"/>
      <c r="F42" s="11"/>
      <c r="G42" s="11"/>
      <c r="H42" s="11"/>
      <c r="I42" s="11"/>
      <c r="J42" s="11"/>
      <c r="K42" s="11"/>
    </row>
    <row r="43" spans="1:14" x14ac:dyDescent="0.3">
      <c r="C43" s="11"/>
      <c r="D43" s="11"/>
      <c r="E43" s="11"/>
      <c r="F43" s="11"/>
      <c r="G43" s="11"/>
      <c r="H43" s="11"/>
      <c r="I43" s="11"/>
      <c r="J43" s="11"/>
      <c r="K43" s="11"/>
    </row>
    <row r="44" spans="1:14" x14ac:dyDescent="0.3">
      <c r="C44" s="11"/>
      <c r="D44" s="11"/>
      <c r="E44" s="11"/>
      <c r="F44" s="11"/>
      <c r="G44" s="11"/>
      <c r="H44" s="11"/>
      <c r="I44" s="11"/>
      <c r="J44" s="11"/>
      <c r="K44" s="11"/>
    </row>
    <row r="45" spans="1:14" x14ac:dyDescent="0.3">
      <c r="C45" s="11"/>
      <c r="D45" s="11"/>
      <c r="E45" s="11"/>
      <c r="F45" s="11"/>
      <c r="G45" s="11"/>
      <c r="H45" s="11"/>
      <c r="I45" s="11"/>
      <c r="J45" s="11"/>
      <c r="K45" s="11"/>
    </row>
    <row r="46" spans="1:14" x14ac:dyDescent="0.3">
      <c r="C46" s="11"/>
      <c r="D46" s="11"/>
      <c r="E46" s="11"/>
      <c r="F46" s="11"/>
      <c r="G46" s="11"/>
      <c r="H46" s="11"/>
      <c r="I46" s="11"/>
      <c r="J46" s="11"/>
      <c r="K46" s="11"/>
    </row>
  </sheetData>
  <mergeCells count="1">
    <mergeCell ref="A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3ED12-A957-4948-9250-343208BFE054}">
  <dimension ref="A1:N46"/>
  <sheetViews>
    <sheetView zoomScale="70" zoomScaleNormal="70" workbookViewId="0">
      <selection activeCell="L4" sqref="L4:N6"/>
    </sheetView>
  </sheetViews>
  <sheetFormatPr baseColWidth="10" defaultRowHeight="14.4" x14ac:dyDescent="0.3"/>
  <cols>
    <col min="1" max="2" width="11.5546875" style="2"/>
    <col min="3" max="3" width="20.77734375" customWidth="1"/>
    <col min="4" max="4" width="10.77734375" customWidth="1"/>
    <col min="5" max="5" width="10.77734375" style="9" customWidth="1"/>
    <col min="6" max="6" width="10.77734375" customWidth="1"/>
    <col min="7" max="7" width="10.77734375" style="9" customWidth="1"/>
    <col min="8" max="8" width="10.77734375" customWidth="1"/>
    <col min="9" max="9" width="10.77734375" style="9" customWidth="1"/>
    <col min="10" max="10" width="10.77734375" customWidth="1"/>
    <col min="11" max="11" width="10.77734375" style="9" customWidth="1"/>
    <col min="12" max="14" width="11.5546875" style="2"/>
  </cols>
  <sheetData>
    <row r="1" spans="1:14" s="9" customFormat="1" x14ac:dyDescent="0.3">
      <c r="A1" s="52" t="s">
        <v>136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s="9" customFormat="1" x14ac:dyDescent="0.3">
      <c r="A2" s="10"/>
      <c r="B2" s="10"/>
      <c r="L2" s="10"/>
      <c r="M2" s="10"/>
      <c r="N2" s="10"/>
    </row>
    <row r="3" spans="1:14" x14ac:dyDescent="0.3">
      <c r="C3" s="5" t="s">
        <v>123</v>
      </c>
      <c r="D3" s="4">
        <v>3</v>
      </c>
      <c r="E3" s="19"/>
      <c r="F3" s="2"/>
      <c r="G3" s="10"/>
      <c r="H3" s="2"/>
      <c r="I3" s="10"/>
      <c r="J3" s="2"/>
      <c r="K3" s="10"/>
      <c r="L3" s="4" t="s">
        <v>106</v>
      </c>
      <c r="M3" s="4" t="s">
        <v>107</v>
      </c>
      <c r="N3" s="4" t="s">
        <v>108</v>
      </c>
    </row>
    <row r="4" spans="1:14" x14ac:dyDescent="0.3">
      <c r="C4" s="5" t="s">
        <v>124</v>
      </c>
      <c r="D4" s="4">
        <v>2</v>
      </c>
      <c r="E4" s="19"/>
      <c r="F4" s="2"/>
      <c r="G4" s="10"/>
      <c r="H4" s="2"/>
      <c r="I4" s="10"/>
      <c r="J4" s="2"/>
      <c r="K4" s="10"/>
      <c r="L4" s="12">
        <f>+SUM(L9:L43)</f>
        <v>5</v>
      </c>
      <c r="M4" s="12">
        <f>+SUM(M9:M43)</f>
        <v>5</v>
      </c>
      <c r="N4" s="18">
        <f>+SUM(N9:N45)</f>
        <v>11</v>
      </c>
    </row>
    <row r="5" spans="1:14" x14ac:dyDescent="0.3">
      <c r="C5" s="5" t="s">
        <v>125</v>
      </c>
      <c r="D5" s="4">
        <v>1</v>
      </c>
      <c r="E5" s="19"/>
      <c r="F5" s="2"/>
      <c r="G5" s="10"/>
      <c r="H5" s="2"/>
      <c r="I5" s="10"/>
      <c r="J5" s="2"/>
      <c r="K5" s="10"/>
      <c r="L5" s="12">
        <f>+COUNT(L9:L43)</f>
        <v>30</v>
      </c>
      <c r="M5" s="12">
        <f>+COUNT(M9:M43)</f>
        <v>30</v>
      </c>
      <c r="N5" s="18">
        <f>COUNT(N9:N18)*D3+COUNT(N19:N28)*D4+COUNT(N29:N38)*D5+COUNT(N39:N45)</f>
        <v>60</v>
      </c>
    </row>
    <row r="6" spans="1:14" x14ac:dyDescent="0.3">
      <c r="C6" s="2"/>
      <c r="D6" s="2"/>
      <c r="E6" s="10"/>
      <c r="F6" s="2"/>
      <c r="G6" s="10"/>
      <c r="H6" s="2"/>
      <c r="I6" s="10"/>
      <c r="J6" s="2"/>
      <c r="K6" s="10"/>
      <c r="L6" s="14">
        <f>+L4/L5</f>
        <v>0.16666666666666666</v>
      </c>
      <c r="M6" s="14">
        <f>+M4/M5</f>
        <v>0.16666666666666666</v>
      </c>
      <c r="N6" s="44">
        <f>+N4/N5</f>
        <v>0.18333333333333332</v>
      </c>
    </row>
    <row r="7" spans="1:14" x14ac:dyDescent="0.3">
      <c r="C7" s="2"/>
      <c r="D7" s="2"/>
      <c r="E7" s="10"/>
      <c r="F7" s="2"/>
      <c r="G7" s="10"/>
      <c r="H7" s="2"/>
      <c r="I7" s="10"/>
      <c r="J7" s="2"/>
      <c r="K7" s="10"/>
    </row>
    <row r="8" spans="1:14" x14ac:dyDescent="0.3">
      <c r="A8" s="4" t="s">
        <v>109</v>
      </c>
      <c r="B8" s="4" t="s">
        <v>110</v>
      </c>
      <c r="C8" s="5" t="s">
        <v>111</v>
      </c>
      <c r="D8" s="5" t="s">
        <v>112</v>
      </c>
      <c r="E8" s="13"/>
      <c r="F8" s="5" t="s">
        <v>113</v>
      </c>
      <c r="G8" s="13"/>
      <c r="H8" s="5" t="s">
        <v>114</v>
      </c>
      <c r="I8" s="13"/>
      <c r="J8" s="5" t="s">
        <v>115</v>
      </c>
      <c r="K8" s="13"/>
      <c r="L8" s="21" t="s">
        <v>141</v>
      </c>
      <c r="M8" s="4"/>
      <c r="N8" s="4"/>
    </row>
    <row r="9" spans="1:14" x14ac:dyDescent="0.3">
      <c r="A9" s="4">
        <v>1</v>
      </c>
      <c r="B9" s="23" t="s">
        <v>463</v>
      </c>
      <c r="C9" s="5" t="s">
        <v>28</v>
      </c>
      <c r="D9" s="13"/>
      <c r="E9" s="13"/>
      <c r="F9" s="13"/>
      <c r="G9" s="13"/>
      <c r="H9" s="13"/>
      <c r="I9" s="13"/>
      <c r="J9" s="13"/>
      <c r="K9" s="13"/>
      <c r="L9" s="21">
        <v>0</v>
      </c>
      <c r="M9" s="15">
        <f t="shared" ref="M9:M38" si="0">+IF(L9="",IF(LEFT(A9,3)="Acc","",1),L9)</f>
        <v>0</v>
      </c>
      <c r="N9" s="16">
        <f t="shared" ref="N9:N38" si="1">+IF(M9="","",IF(M9&gt;0,IF(AND(A9&gt;=1,A9&lt;=10),$D$3,IF(AND(A9&gt;=11,A9&lt;=20),$D$4,IF(AND(A9&gt;=21,A9&lt;=30),$D$5,IF(LEFT(A9,3)="Acc",1,"")))),M9))</f>
        <v>0</v>
      </c>
    </row>
    <row r="10" spans="1:14" x14ac:dyDescent="0.3">
      <c r="A10" s="4">
        <f>+A9+1</f>
        <v>2</v>
      </c>
      <c r="B10" s="31" t="s">
        <v>464</v>
      </c>
      <c r="C10" s="13" t="s">
        <v>28</v>
      </c>
      <c r="D10" s="13"/>
      <c r="E10" s="13"/>
      <c r="F10" s="13"/>
      <c r="G10" s="13"/>
      <c r="H10" s="13"/>
      <c r="I10" s="13"/>
      <c r="J10" s="13"/>
      <c r="K10" s="13"/>
      <c r="L10" s="21">
        <v>0</v>
      </c>
      <c r="M10" s="15">
        <f t="shared" si="0"/>
        <v>0</v>
      </c>
      <c r="N10" s="16">
        <f>+IF(M10="","",IF(M10&gt;0,IF(AND(A10&gt;=1,A10&lt;=10),$D$3,IF(AND(A10&gt;=11,A10&lt;=20),$D$4,IF(AND(A10&gt;=21,A10&lt;=30),$D$5,IF(LEFT(A10,3)="Acc",1,"")))),M10))</f>
        <v>0</v>
      </c>
    </row>
    <row r="11" spans="1:14" x14ac:dyDescent="0.3">
      <c r="A11" s="4">
        <f t="shared" ref="A11:A38" si="2">+A10+1</f>
        <v>3</v>
      </c>
      <c r="B11" s="23" t="s">
        <v>465</v>
      </c>
      <c r="C11" s="5" t="s">
        <v>28</v>
      </c>
      <c r="D11" s="13"/>
      <c r="E11" s="13"/>
      <c r="F11" s="13"/>
      <c r="G11" s="13"/>
      <c r="H11" s="13"/>
      <c r="I11" s="13"/>
      <c r="J11" s="13"/>
      <c r="K11" s="13"/>
      <c r="L11" s="21">
        <v>0</v>
      </c>
      <c r="M11" s="15">
        <f t="shared" si="0"/>
        <v>0</v>
      </c>
      <c r="N11" s="16">
        <f t="shared" si="1"/>
        <v>0</v>
      </c>
    </row>
    <row r="12" spans="1:14" x14ac:dyDescent="0.3">
      <c r="A12" s="4">
        <f t="shared" si="2"/>
        <v>4</v>
      </c>
      <c r="B12" s="23" t="s">
        <v>466</v>
      </c>
      <c r="C12" s="5" t="s">
        <v>28</v>
      </c>
      <c r="D12" s="13" t="s">
        <v>29</v>
      </c>
      <c r="E12" s="13"/>
      <c r="F12" s="13"/>
      <c r="G12" s="13"/>
      <c r="H12" s="13"/>
      <c r="I12" s="13"/>
      <c r="J12" s="13"/>
      <c r="K12" s="13"/>
      <c r="L12" s="21">
        <v>0</v>
      </c>
      <c r="M12" s="15">
        <f t="shared" si="0"/>
        <v>0</v>
      </c>
      <c r="N12" s="16">
        <f t="shared" si="1"/>
        <v>0</v>
      </c>
    </row>
    <row r="13" spans="1:14" x14ac:dyDescent="0.3">
      <c r="A13" s="4">
        <f t="shared" si="2"/>
        <v>5</v>
      </c>
      <c r="B13" s="31" t="s">
        <v>467</v>
      </c>
      <c r="C13" s="13" t="s">
        <v>28</v>
      </c>
      <c r="D13" s="13" t="s">
        <v>470</v>
      </c>
      <c r="E13" s="13"/>
      <c r="F13" s="13"/>
      <c r="G13" s="13"/>
      <c r="H13" s="13"/>
      <c r="I13" s="13"/>
      <c r="J13" s="13"/>
      <c r="K13" s="13"/>
      <c r="L13" s="21">
        <v>0</v>
      </c>
      <c r="M13" s="15">
        <f t="shared" si="0"/>
        <v>0</v>
      </c>
      <c r="N13" s="16">
        <f t="shared" si="1"/>
        <v>0</v>
      </c>
    </row>
    <row r="14" spans="1:14" x14ac:dyDescent="0.3">
      <c r="A14" s="4">
        <f t="shared" si="2"/>
        <v>6</v>
      </c>
      <c r="B14" s="31" t="s">
        <v>468</v>
      </c>
      <c r="C14" s="13" t="s">
        <v>28</v>
      </c>
      <c r="D14" s="13"/>
      <c r="E14" s="13"/>
      <c r="F14" s="13"/>
      <c r="G14" s="13"/>
      <c r="H14" s="13"/>
      <c r="I14" s="13"/>
      <c r="J14" s="13"/>
      <c r="K14" s="13"/>
      <c r="L14" s="21">
        <v>0</v>
      </c>
      <c r="M14" s="15">
        <f t="shared" si="0"/>
        <v>0</v>
      </c>
      <c r="N14" s="16">
        <f t="shared" si="1"/>
        <v>0</v>
      </c>
    </row>
    <row r="15" spans="1:14" x14ac:dyDescent="0.3">
      <c r="A15" s="4">
        <f t="shared" si="2"/>
        <v>7</v>
      </c>
      <c r="B15" s="31" t="s">
        <v>469</v>
      </c>
      <c r="C15" s="13" t="s">
        <v>28</v>
      </c>
      <c r="D15" s="13"/>
      <c r="E15" s="13"/>
      <c r="F15" s="13"/>
      <c r="G15" s="13"/>
      <c r="H15" s="13"/>
      <c r="I15" s="13"/>
      <c r="J15" s="13"/>
      <c r="K15" s="13"/>
      <c r="L15" s="21">
        <v>0</v>
      </c>
      <c r="M15" s="15">
        <f t="shared" si="0"/>
        <v>0</v>
      </c>
      <c r="N15" s="16">
        <f t="shared" si="1"/>
        <v>0</v>
      </c>
    </row>
    <row r="16" spans="1:14" x14ac:dyDescent="0.3">
      <c r="A16" s="4">
        <f t="shared" si="2"/>
        <v>8</v>
      </c>
      <c r="B16" s="4">
        <v>6704752</v>
      </c>
      <c r="C16" s="5" t="s">
        <v>28</v>
      </c>
      <c r="D16" s="13"/>
      <c r="E16" s="13"/>
      <c r="F16" s="13"/>
      <c r="G16" s="13"/>
      <c r="H16" s="13"/>
      <c r="I16" s="13"/>
      <c r="J16" s="13"/>
      <c r="K16" s="13"/>
      <c r="L16" s="21">
        <v>0</v>
      </c>
      <c r="M16" s="15">
        <f t="shared" si="0"/>
        <v>0</v>
      </c>
      <c r="N16" s="16">
        <f t="shared" si="1"/>
        <v>0</v>
      </c>
    </row>
    <row r="17" spans="1:14" x14ac:dyDescent="0.3">
      <c r="A17" s="4">
        <f t="shared" si="2"/>
        <v>9</v>
      </c>
      <c r="B17" s="4">
        <v>7619185</v>
      </c>
      <c r="C17" s="5" t="s">
        <v>28</v>
      </c>
      <c r="D17" s="13"/>
      <c r="E17" s="13"/>
      <c r="F17" s="13"/>
      <c r="G17" s="13"/>
      <c r="H17" s="13"/>
      <c r="I17" s="13"/>
      <c r="J17" s="13"/>
      <c r="K17" s="13"/>
      <c r="L17" s="21">
        <v>0</v>
      </c>
      <c r="M17" s="15">
        <f t="shared" si="0"/>
        <v>0</v>
      </c>
      <c r="N17" s="16">
        <f t="shared" si="1"/>
        <v>0</v>
      </c>
    </row>
    <row r="18" spans="1:14" x14ac:dyDescent="0.3">
      <c r="A18" s="4">
        <f t="shared" si="2"/>
        <v>10</v>
      </c>
      <c r="B18" s="4">
        <v>6846780</v>
      </c>
      <c r="C18" s="5" t="s">
        <v>28</v>
      </c>
      <c r="D18" s="53" t="s">
        <v>26</v>
      </c>
      <c r="E18" s="13"/>
      <c r="F18" s="13"/>
      <c r="G18" s="13"/>
      <c r="H18" s="13"/>
      <c r="I18" s="13"/>
      <c r="J18" s="13"/>
      <c r="K18" s="13"/>
      <c r="L18" s="21">
        <v>1</v>
      </c>
      <c r="M18" s="15">
        <f t="shared" si="0"/>
        <v>1</v>
      </c>
      <c r="N18" s="16">
        <f t="shared" si="1"/>
        <v>3</v>
      </c>
    </row>
    <row r="19" spans="1:14" x14ac:dyDescent="0.3">
      <c r="A19" s="4">
        <f t="shared" si="2"/>
        <v>11</v>
      </c>
      <c r="B19" s="4">
        <v>10565213</v>
      </c>
      <c r="C19" s="5" t="s">
        <v>28</v>
      </c>
      <c r="D19" s="13"/>
      <c r="E19" s="13"/>
      <c r="F19" s="13"/>
      <c r="G19" s="13"/>
      <c r="H19" s="13"/>
      <c r="I19" s="13"/>
      <c r="J19" s="13"/>
      <c r="K19" s="13"/>
      <c r="L19" s="21">
        <v>0</v>
      </c>
      <c r="M19" s="15">
        <f t="shared" si="0"/>
        <v>0</v>
      </c>
      <c r="N19" s="17">
        <f t="shared" si="1"/>
        <v>0</v>
      </c>
    </row>
    <row r="20" spans="1:14" x14ac:dyDescent="0.3">
      <c r="A20" s="4">
        <f t="shared" si="2"/>
        <v>12</v>
      </c>
      <c r="B20" s="4">
        <v>9131897</v>
      </c>
      <c r="C20" s="5" t="s">
        <v>28</v>
      </c>
      <c r="D20" s="13"/>
      <c r="E20" s="13"/>
      <c r="F20" s="13"/>
      <c r="G20" s="13"/>
      <c r="H20" s="13"/>
      <c r="I20" s="13"/>
      <c r="J20" s="13"/>
      <c r="K20" s="13"/>
      <c r="L20" s="21">
        <v>0</v>
      </c>
      <c r="M20" s="15">
        <f t="shared" si="0"/>
        <v>0</v>
      </c>
      <c r="N20" s="17">
        <f t="shared" si="1"/>
        <v>0</v>
      </c>
    </row>
    <row r="21" spans="1:14" x14ac:dyDescent="0.3">
      <c r="A21" s="4">
        <f t="shared" si="2"/>
        <v>13</v>
      </c>
      <c r="B21" s="4">
        <v>7676748</v>
      </c>
      <c r="C21" s="5" t="s">
        <v>28</v>
      </c>
      <c r="D21" s="53" t="s">
        <v>30</v>
      </c>
      <c r="E21" s="13"/>
      <c r="F21" s="13"/>
      <c r="G21" s="13"/>
      <c r="H21" s="13"/>
      <c r="I21" s="13"/>
      <c r="J21" s="13"/>
      <c r="K21" s="13"/>
      <c r="L21" s="21">
        <v>1</v>
      </c>
      <c r="M21" s="15">
        <f t="shared" si="0"/>
        <v>1</v>
      </c>
      <c r="N21" s="17">
        <f t="shared" si="1"/>
        <v>2</v>
      </c>
    </row>
    <row r="22" spans="1:14" x14ac:dyDescent="0.3">
      <c r="A22" s="4">
        <f t="shared" si="2"/>
        <v>14</v>
      </c>
      <c r="B22" s="4">
        <v>10585130</v>
      </c>
      <c r="C22" s="5" t="s">
        <v>28</v>
      </c>
      <c r="D22" s="53" t="s">
        <v>26</v>
      </c>
      <c r="E22" s="13"/>
      <c r="F22" s="13"/>
      <c r="G22" s="13"/>
      <c r="H22" s="13"/>
      <c r="I22" s="13"/>
      <c r="J22" s="13"/>
      <c r="K22" s="13"/>
      <c r="L22" s="21">
        <v>1</v>
      </c>
      <c r="M22" s="15">
        <f t="shared" si="0"/>
        <v>1</v>
      </c>
      <c r="N22" s="17">
        <f t="shared" si="1"/>
        <v>2</v>
      </c>
    </row>
    <row r="23" spans="1:14" x14ac:dyDescent="0.3">
      <c r="A23" s="4">
        <f t="shared" si="2"/>
        <v>15</v>
      </c>
      <c r="B23" s="4">
        <v>9436538</v>
      </c>
      <c r="C23" s="5" t="s">
        <v>28</v>
      </c>
      <c r="D23" s="53" t="s">
        <v>31</v>
      </c>
      <c r="E23" s="13"/>
      <c r="F23" s="13" t="s">
        <v>32</v>
      </c>
      <c r="G23" s="13"/>
      <c r="H23" s="13"/>
      <c r="I23" s="13"/>
      <c r="J23" s="13"/>
      <c r="K23" s="13"/>
      <c r="L23" s="21">
        <v>1</v>
      </c>
      <c r="M23" s="15">
        <f t="shared" si="0"/>
        <v>1</v>
      </c>
      <c r="N23" s="17">
        <f t="shared" si="1"/>
        <v>2</v>
      </c>
    </row>
    <row r="24" spans="1:14" x14ac:dyDescent="0.3">
      <c r="A24" s="4">
        <f t="shared" si="2"/>
        <v>16</v>
      </c>
      <c r="B24" s="4">
        <v>80456748</v>
      </c>
      <c r="C24" s="5" t="s">
        <v>28</v>
      </c>
      <c r="D24" s="13"/>
      <c r="E24" s="13"/>
      <c r="F24" s="13"/>
      <c r="G24" s="13"/>
      <c r="H24" s="13"/>
      <c r="I24" s="13"/>
      <c r="J24" s="13"/>
      <c r="K24" s="13"/>
      <c r="L24" s="21">
        <v>0</v>
      </c>
      <c r="M24" s="15">
        <f t="shared" si="0"/>
        <v>0</v>
      </c>
      <c r="N24" s="17">
        <f t="shared" si="1"/>
        <v>0</v>
      </c>
    </row>
    <row r="25" spans="1:14" x14ac:dyDescent="0.3">
      <c r="A25" s="4">
        <f t="shared" si="2"/>
        <v>17</v>
      </c>
      <c r="B25" s="4">
        <v>20052276</v>
      </c>
      <c r="C25" s="5" t="s">
        <v>28</v>
      </c>
      <c r="D25" s="13" t="s">
        <v>33</v>
      </c>
      <c r="E25" s="13"/>
      <c r="F25" s="13"/>
      <c r="G25" s="13"/>
      <c r="H25" s="13"/>
      <c r="I25" s="13"/>
      <c r="J25" s="13"/>
      <c r="K25" s="13"/>
      <c r="L25" s="21">
        <v>0</v>
      </c>
      <c r="M25" s="15">
        <f t="shared" si="0"/>
        <v>0</v>
      </c>
      <c r="N25" s="17">
        <f t="shared" si="1"/>
        <v>0</v>
      </c>
    </row>
    <row r="26" spans="1:14" x14ac:dyDescent="0.3">
      <c r="A26" s="4">
        <f t="shared" si="2"/>
        <v>18</v>
      </c>
      <c r="B26" s="4">
        <v>44547690</v>
      </c>
      <c r="C26" s="5" t="s">
        <v>28</v>
      </c>
      <c r="D26" s="13"/>
      <c r="E26" s="13"/>
      <c r="F26" s="13"/>
      <c r="G26" s="13"/>
      <c r="H26" s="13"/>
      <c r="I26" s="13"/>
      <c r="J26" s="13"/>
      <c r="K26" s="13"/>
      <c r="L26" s="21">
        <v>0</v>
      </c>
      <c r="M26" s="15">
        <f t="shared" si="0"/>
        <v>0</v>
      </c>
      <c r="N26" s="17">
        <f t="shared" si="1"/>
        <v>0</v>
      </c>
    </row>
    <row r="27" spans="1:14" x14ac:dyDescent="0.3">
      <c r="A27" s="4">
        <f t="shared" si="2"/>
        <v>19</v>
      </c>
      <c r="B27" s="4">
        <v>7565994</v>
      </c>
      <c r="C27" s="5" t="s">
        <v>28</v>
      </c>
      <c r="D27" s="13" t="s">
        <v>34</v>
      </c>
      <c r="E27" s="13"/>
      <c r="F27" s="13" t="s">
        <v>35</v>
      </c>
      <c r="G27" s="13"/>
      <c r="H27" s="13" t="s">
        <v>36</v>
      </c>
      <c r="I27" s="13"/>
      <c r="J27" s="13"/>
      <c r="K27" s="13"/>
      <c r="L27" s="21">
        <v>0</v>
      </c>
      <c r="M27" s="15">
        <f t="shared" si="0"/>
        <v>0</v>
      </c>
      <c r="N27" s="17">
        <f t="shared" si="1"/>
        <v>0</v>
      </c>
    </row>
    <row r="28" spans="1:14" x14ac:dyDescent="0.3">
      <c r="A28" s="4">
        <f t="shared" si="2"/>
        <v>20</v>
      </c>
      <c r="B28" s="4">
        <v>8033374</v>
      </c>
      <c r="C28" s="5" t="s">
        <v>28</v>
      </c>
      <c r="D28" s="53" t="s">
        <v>26</v>
      </c>
      <c r="E28" s="13"/>
      <c r="F28" s="13" t="s">
        <v>14</v>
      </c>
      <c r="G28" s="13"/>
      <c r="H28" s="13"/>
      <c r="I28" s="13"/>
      <c r="J28" s="13"/>
      <c r="K28" s="13"/>
      <c r="L28" s="21">
        <v>1</v>
      </c>
      <c r="M28" s="15">
        <f t="shared" si="0"/>
        <v>1</v>
      </c>
      <c r="N28" s="17">
        <f t="shared" si="1"/>
        <v>2</v>
      </c>
    </row>
    <row r="29" spans="1:14" x14ac:dyDescent="0.3">
      <c r="A29" s="4">
        <f t="shared" si="2"/>
        <v>21</v>
      </c>
      <c r="B29" s="4">
        <v>9609537</v>
      </c>
      <c r="C29" s="5" t="s">
        <v>28</v>
      </c>
      <c r="D29" s="13"/>
      <c r="E29" s="13"/>
      <c r="F29" s="13"/>
      <c r="G29" s="13"/>
      <c r="H29" s="13"/>
      <c r="I29" s="13"/>
      <c r="J29" s="13"/>
      <c r="K29" s="13"/>
      <c r="L29" s="21">
        <v>0</v>
      </c>
      <c r="M29" s="15">
        <f t="shared" si="0"/>
        <v>0</v>
      </c>
      <c r="N29" s="18">
        <f t="shared" si="1"/>
        <v>0</v>
      </c>
    </row>
    <row r="30" spans="1:14" x14ac:dyDescent="0.3">
      <c r="A30" s="4">
        <f t="shared" si="2"/>
        <v>22</v>
      </c>
      <c r="B30" s="4">
        <v>43331132</v>
      </c>
      <c r="C30" s="5" t="s">
        <v>28</v>
      </c>
      <c r="D30" s="13"/>
      <c r="E30" s="13"/>
      <c r="F30" s="13"/>
      <c r="G30" s="13"/>
      <c r="H30" s="13"/>
      <c r="I30" s="13"/>
      <c r="J30" s="13"/>
      <c r="K30" s="13"/>
      <c r="L30" s="21">
        <v>0</v>
      </c>
      <c r="M30" s="15">
        <f t="shared" si="0"/>
        <v>0</v>
      </c>
      <c r="N30" s="18">
        <f t="shared" si="1"/>
        <v>0</v>
      </c>
    </row>
    <row r="31" spans="1:14" x14ac:dyDescent="0.3">
      <c r="A31" s="4">
        <f t="shared" si="2"/>
        <v>23</v>
      </c>
      <c r="B31" s="4">
        <v>6227538</v>
      </c>
      <c r="C31" s="5" t="s">
        <v>28</v>
      </c>
      <c r="D31" s="13"/>
      <c r="E31" s="13"/>
      <c r="F31" s="13"/>
      <c r="G31" s="13"/>
      <c r="H31" s="13"/>
      <c r="I31" s="13"/>
      <c r="J31" s="13"/>
      <c r="K31" s="13"/>
      <c r="L31" s="21">
        <v>0</v>
      </c>
      <c r="M31" s="15">
        <f t="shared" si="0"/>
        <v>0</v>
      </c>
      <c r="N31" s="18">
        <f t="shared" si="1"/>
        <v>0</v>
      </c>
    </row>
    <row r="32" spans="1:14" x14ac:dyDescent="0.3">
      <c r="A32" s="4">
        <f t="shared" si="2"/>
        <v>24</v>
      </c>
      <c r="B32" s="4">
        <v>9842713</v>
      </c>
      <c r="C32" s="5" t="s">
        <v>28</v>
      </c>
      <c r="D32" s="13"/>
      <c r="E32" s="13"/>
      <c r="F32" s="13"/>
      <c r="G32" s="13"/>
      <c r="H32" s="13"/>
      <c r="I32" s="13"/>
      <c r="J32" s="13"/>
      <c r="K32" s="13"/>
      <c r="L32" s="21">
        <v>0</v>
      </c>
      <c r="M32" s="15">
        <f t="shared" si="0"/>
        <v>0</v>
      </c>
      <c r="N32" s="18">
        <f t="shared" si="1"/>
        <v>0</v>
      </c>
    </row>
    <row r="33" spans="1:14" x14ac:dyDescent="0.3">
      <c r="A33" s="4">
        <f t="shared" si="2"/>
        <v>25</v>
      </c>
      <c r="B33" s="4">
        <v>15995608</v>
      </c>
      <c r="C33" s="5" t="s">
        <v>28</v>
      </c>
      <c r="D33" s="13"/>
      <c r="E33" s="13"/>
      <c r="F33" s="13"/>
      <c r="G33" s="13"/>
      <c r="H33" s="13"/>
      <c r="I33" s="13"/>
      <c r="J33" s="13"/>
      <c r="K33" s="13"/>
      <c r="L33" s="21">
        <v>0</v>
      </c>
      <c r="M33" s="15">
        <f t="shared" si="0"/>
        <v>0</v>
      </c>
      <c r="N33" s="18">
        <f t="shared" si="1"/>
        <v>0</v>
      </c>
    </row>
    <row r="34" spans="1:14" x14ac:dyDescent="0.3">
      <c r="A34" s="4">
        <f t="shared" si="2"/>
        <v>26</v>
      </c>
      <c r="B34" s="4">
        <v>46715717</v>
      </c>
      <c r="C34" s="5" t="s">
        <v>28</v>
      </c>
      <c r="D34" s="13"/>
      <c r="E34" s="13"/>
      <c r="F34" s="13"/>
      <c r="G34" s="13"/>
      <c r="H34" s="13"/>
      <c r="I34" s="13"/>
      <c r="J34" s="13"/>
      <c r="K34" s="13"/>
      <c r="L34" s="21">
        <v>0</v>
      </c>
      <c r="M34" s="15">
        <f t="shared" si="0"/>
        <v>0</v>
      </c>
      <c r="N34" s="18">
        <f t="shared" si="1"/>
        <v>0</v>
      </c>
    </row>
    <row r="35" spans="1:14" x14ac:dyDescent="0.3">
      <c r="A35" s="4">
        <f t="shared" si="2"/>
        <v>27</v>
      </c>
      <c r="B35" s="4">
        <v>7244295</v>
      </c>
      <c r="C35" s="5" t="s">
        <v>28</v>
      </c>
      <c r="D35" s="13" t="s">
        <v>25</v>
      </c>
      <c r="E35" s="13"/>
      <c r="F35" s="13" t="s">
        <v>14</v>
      </c>
      <c r="G35" s="13"/>
      <c r="H35" s="13"/>
      <c r="I35" s="13"/>
      <c r="J35" s="13"/>
      <c r="K35" s="13"/>
      <c r="L35" s="21">
        <v>0</v>
      </c>
      <c r="M35" s="15">
        <f t="shared" si="0"/>
        <v>0</v>
      </c>
      <c r="N35" s="18">
        <f t="shared" si="1"/>
        <v>0</v>
      </c>
    </row>
    <row r="36" spans="1:14" x14ac:dyDescent="0.3">
      <c r="A36" s="4">
        <f t="shared" si="2"/>
        <v>28</v>
      </c>
      <c r="B36" s="4">
        <v>2623573</v>
      </c>
      <c r="C36" s="5" t="s">
        <v>28</v>
      </c>
      <c r="D36" s="13"/>
      <c r="E36" s="13"/>
      <c r="F36" s="13"/>
      <c r="G36" s="13"/>
      <c r="H36" s="13"/>
      <c r="I36" s="13"/>
      <c r="J36" s="13"/>
      <c r="K36" s="13"/>
      <c r="L36" s="21">
        <v>0</v>
      </c>
      <c r="M36" s="15">
        <f t="shared" si="0"/>
        <v>0</v>
      </c>
      <c r="N36" s="18">
        <f t="shared" si="1"/>
        <v>0</v>
      </c>
    </row>
    <row r="37" spans="1:14" x14ac:dyDescent="0.3">
      <c r="A37" s="4">
        <f t="shared" si="2"/>
        <v>29</v>
      </c>
      <c r="B37" s="4">
        <v>8568152</v>
      </c>
      <c r="C37" s="5" t="s">
        <v>28</v>
      </c>
      <c r="D37" s="13"/>
      <c r="E37" s="13"/>
      <c r="F37" s="13"/>
      <c r="G37" s="13"/>
      <c r="H37" s="13"/>
      <c r="I37" s="13"/>
      <c r="J37" s="13"/>
      <c r="K37" s="13"/>
      <c r="L37" s="21">
        <v>0</v>
      </c>
      <c r="M37" s="15">
        <f t="shared" si="0"/>
        <v>0</v>
      </c>
      <c r="N37" s="18">
        <f t="shared" si="1"/>
        <v>0</v>
      </c>
    </row>
    <row r="38" spans="1:14" x14ac:dyDescent="0.3">
      <c r="A38" s="4">
        <f t="shared" si="2"/>
        <v>30</v>
      </c>
      <c r="B38" s="4">
        <v>2702955</v>
      </c>
      <c r="C38" s="5" t="s">
        <v>28</v>
      </c>
      <c r="D38" s="13" t="s">
        <v>14</v>
      </c>
      <c r="E38" s="13"/>
      <c r="F38" s="13"/>
      <c r="G38" s="13"/>
      <c r="H38" s="13"/>
      <c r="I38" s="13"/>
      <c r="J38" s="13"/>
      <c r="K38" s="13"/>
      <c r="L38" s="21">
        <v>0</v>
      </c>
      <c r="M38" s="15">
        <f t="shared" si="0"/>
        <v>0</v>
      </c>
      <c r="N38" s="18">
        <f t="shared" si="1"/>
        <v>0</v>
      </c>
    </row>
    <row r="39" spans="1:14" x14ac:dyDescent="0.3">
      <c r="A39" s="9"/>
      <c r="B39" s="9"/>
      <c r="C39" s="9"/>
      <c r="D39" s="9"/>
      <c r="F39" s="9"/>
      <c r="H39" s="9"/>
      <c r="J39" s="9"/>
      <c r="L39" s="9"/>
      <c r="M39" s="9"/>
      <c r="N39" s="9"/>
    </row>
    <row r="40" spans="1:14" x14ac:dyDescent="0.3">
      <c r="A40" s="9"/>
      <c r="B40" s="9"/>
      <c r="C40" s="9"/>
      <c r="D40" s="9"/>
      <c r="F40" s="9"/>
      <c r="H40" s="9"/>
      <c r="J40" s="9"/>
      <c r="L40" s="9"/>
      <c r="M40" s="9"/>
      <c r="N40" s="9"/>
    </row>
    <row r="41" spans="1:14" x14ac:dyDescent="0.3">
      <c r="A41" s="9"/>
      <c r="B41" s="9"/>
      <c r="C41" s="9"/>
      <c r="D41" s="9"/>
      <c r="F41" s="9"/>
      <c r="H41" s="9"/>
      <c r="J41" s="9"/>
      <c r="L41" s="9"/>
      <c r="M41" s="9"/>
      <c r="N41" s="9"/>
    </row>
    <row r="42" spans="1:14" x14ac:dyDescent="0.3">
      <c r="A42" s="9"/>
      <c r="B42" s="9"/>
      <c r="C42" s="9"/>
      <c r="D42" s="9"/>
      <c r="F42" s="9"/>
      <c r="H42" s="9"/>
      <c r="J42" s="9"/>
      <c r="L42" s="9"/>
      <c r="M42" s="9"/>
      <c r="N42" s="9"/>
    </row>
    <row r="43" spans="1:14" x14ac:dyDescent="0.3">
      <c r="A43" s="9"/>
      <c r="B43" s="9"/>
      <c r="C43" s="9"/>
      <c r="D43" s="9"/>
      <c r="F43" s="9"/>
      <c r="H43" s="9"/>
      <c r="J43" s="9"/>
      <c r="L43" s="9"/>
      <c r="M43" s="9"/>
      <c r="N43" s="9"/>
    </row>
    <row r="44" spans="1:14" x14ac:dyDescent="0.3">
      <c r="A44" s="9"/>
      <c r="B44" s="9"/>
      <c r="C44" s="9"/>
      <c r="D44" s="9"/>
      <c r="F44" s="9"/>
      <c r="H44" s="9"/>
      <c r="J44" s="9"/>
      <c r="L44" s="9"/>
      <c r="M44" s="9"/>
      <c r="N44" s="9"/>
    </row>
    <row r="45" spans="1:14" x14ac:dyDescent="0.3">
      <c r="C45" s="3"/>
      <c r="D45" s="3"/>
      <c r="E45" s="11"/>
      <c r="F45" s="3"/>
      <c r="G45" s="11"/>
      <c r="H45" s="3"/>
      <c r="I45" s="11"/>
      <c r="J45" s="3"/>
      <c r="K45" s="11"/>
    </row>
    <row r="46" spans="1:14" x14ac:dyDescent="0.3">
      <c r="C46" s="3"/>
      <c r="D46" s="3"/>
      <c r="E46" s="11"/>
      <c r="F46" s="3"/>
      <c r="G46" s="11"/>
      <c r="H46" s="3"/>
      <c r="I46" s="11"/>
      <c r="J46" s="3"/>
      <c r="K46" s="11"/>
    </row>
  </sheetData>
  <autoFilter ref="L9:L46" xr:uid="{AA93ED12-A957-4948-9250-343208BFE054}"/>
  <mergeCells count="1">
    <mergeCell ref="A1:N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D4231-3700-41DC-902B-AE5C90FFC249}">
  <dimension ref="A1:N46"/>
  <sheetViews>
    <sheetView zoomScale="70" zoomScaleNormal="70" workbookViewId="0">
      <selection activeCell="L4" sqref="L4:N6"/>
    </sheetView>
  </sheetViews>
  <sheetFormatPr baseColWidth="10" defaultRowHeight="14.4" x14ac:dyDescent="0.3"/>
  <cols>
    <col min="1" max="2" width="11.5546875" style="2"/>
    <col min="3" max="3" width="20.77734375" customWidth="1"/>
    <col min="4" max="4" width="10.77734375" customWidth="1"/>
    <col min="5" max="5" width="10.77734375" style="9" customWidth="1"/>
    <col min="6" max="6" width="10.77734375" customWidth="1"/>
    <col min="7" max="7" width="10.77734375" style="9" customWidth="1"/>
    <col min="8" max="8" width="10.77734375" customWidth="1"/>
    <col min="9" max="9" width="10.77734375" style="9" customWidth="1"/>
    <col min="10" max="10" width="10.77734375" customWidth="1"/>
    <col min="11" max="11" width="10.77734375" style="9" customWidth="1"/>
    <col min="12" max="14" width="11.5546875" style="2"/>
  </cols>
  <sheetData>
    <row r="1" spans="1:14" s="9" customFormat="1" x14ac:dyDescent="0.3">
      <c r="A1" s="52" t="s">
        <v>136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s="9" customFormat="1" x14ac:dyDescent="0.3">
      <c r="A2" s="10"/>
      <c r="B2" s="10"/>
      <c r="L2" s="10"/>
      <c r="M2" s="10"/>
      <c r="N2" s="10"/>
    </row>
    <row r="3" spans="1:14" x14ac:dyDescent="0.3">
      <c r="C3" s="5" t="s">
        <v>123</v>
      </c>
      <c r="D3" s="4">
        <v>3</v>
      </c>
      <c r="E3" s="19"/>
      <c r="F3" s="2"/>
      <c r="G3" s="10"/>
      <c r="H3" s="2"/>
      <c r="I3" s="10"/>
      <c r="J3" s="2"/>
      <c r="K3" s="10"/>
      <c r="L3" s="4" t="s">
        <v>106</v>
      </c>
      <c r="M3" s="4" t="s">
        <v>107</v>
      </c>
      <c r="N3" s="4" t="s">
        <v>108</v>
      </c>
    </row>
    <row r="4" spans="1:14" x14ac:dyDescent="0.3">
      <c r="C4" s="5" t="s">
        <v>124</v>
      </c>
      <c r="D4" s="4">
        <v>2</v>
      </c>
      <c r="E4" s="19"/>
      <c r="F4" s="2"/>
      <c r="G4" s="10"/>
      <c r="H4" s="2"/>
      <c r="I4" s="10"/>
      <c r="J4" s="2"/>
      <c r="K4" s="10"/>
      <c r="L4" s="12">
        <f>+SUM(L9:L43)</f>
        <v>6</v>
      </c>
      <c r="M4" s="12">
        <f>+SUM(M9:M43)</f>
        <v>6</v>
      </c>
      <c r="N4" s="18">
        <f>+SUM(N9:N45)</f>
        <v>11</v>
      </c>
    </row>
    <row r="5" spans="1:14" x14ac:dyDescent="0.3">
      <c r="C5" s="5" t="s">
        <v>125</v>
      </c>
      <c r="D5" s="4">
        <v>1</v>
      </c>
      <c r="E5" s="19"/>
      <c r="F5" s="2"/>
      <c r="G5" s="10"/>
      <c r="H5" s="2"/>
      <c r="I5" s="10"/>
      <c r="J5" s="2"/>
      <c r="K5" s="10"/>
      <c r="L5" s="12">
        <f>+COUNT(L9:L43)</f>
        <v>30</v>
      </c>
      <c r="M5" s="12">
        <f>+COUNT(M9:M43)</f>
        <v>30</v>
      </c>
      <c r="N5" s="18">
        <f>COUNT(N9:N18)*D3+COUNT(N19:N28)*D4+COUNT(N29:N38)*D5+COUNT(N39:N45)</f>
        <v>60</v>
      </c>
    </row>
    <row r="6" spans="1:14" x14ac:dyDescent="0.3">
      <c r="C6" s="2"/>
      <c r="D6" s="2"/>
      <c r="E6" s="10"/>
      <c r="F6" s="2"/>
      <c r="G6" s="10"/>
      <c r="H6" s="2"/>
      <c r="I6" s="10"/>
      <c r="J6" s="2"/>
      <c r="K6" s="10"/>
      <c r="L6" s="14">
        <f>+L4/L5</f>
        <v>0.2</v>
      </c>
      <c r="M6" s="14">
        <f>+M4/M5</f>
        <v>0.2</v>
      </c>
      <c r="N6" s="44">
        <f>+N4/N5</f>
        <v>0.18333333333333332</v>
      </c>
    </row>
    <row r="7" spans="1:14" x14ac:dyDescent="0.3">
      <c r="C7" s="2"/>
      <c r="D7" s="2"/>
      <c r="E7" s="10"/>
      <c r="F7" s="2"/>
      <c r="G7" s="10"/>
      <c r="H7" s="2"/>
      <c r="I7" s="10"/>
      <c r="J7" s="2"/>
      <c r="K7" s="10"/>
    </row>
    <row r="8" spans="1:14" x14ac:dyDescent="0.3">
      <c r="A8" s="4" t="s">
        <v>109</v>
      </c>
      <c r="B8" s="4" t="s">
        <v>110</v>
      </c>
      <c r="C8" s="5" t="s">
        <v>111</v>
      </c>
      <c r="D8" s="5" t="s">
        <v>112</v>
      </c>
      <c r="E8" s="13"/>
      <c r="F8" s="5" t="s">
        <v>113</v>
      </c>
      <c r="G8" s="13"/>
      <c r="H8" s="5" t="s">
        <v>114</v>
      </c>
      <c r="I8" s="13"/>
      <c r="J8" s="5" t="s">
        <v>115</v>
      </c>
      <c r="K8" s="13"/>
      <c r="L8" s="21" t="s">
        <v>141</v>
      </c>
      <c r="M8" s="4"/>
      <c r="N8" s="4"/>
    </row>
    <row r="9" spans="1:14" x14ac:dyDescent="0.3">
      <c r="A9" s="4">
        <v>1</v>
      </c>
      <c r="B9" s="12">
        <v>10063223</v>
      </c>
      <c r="C9" s="5" t="s">
        <v>21</v>
      </c>
      <c r="D9" s="13" t="s">
        <v>22</v>
      </c>
      <c r="E9" s="13"/>
      <c r="F9" s="13"/>
      <c r="G9" s="13"/>
      <c r="H9" s="13"/>
      <c r="I9" s="13"/>
      <c r="J9" s="13"/>
      <c r="K9" s="13"/>
      <c r="L9" s="21">
        <v>0</v>
      </c>
      <c r="M9" s="15">
        <f t="shared" ref="M9:M38" si="0">+IF(L9="",IF(LEFT(A9,3)="Acc","",1),L9)</f>
        <v>0</v>
      </c>
      <c r="N9" s="16">
        <f t="shared" ref="N9:N38" si="1">+IF(M9="","",IF(M9&gt;0,IF(AND(A9&gt;=1,A9&lt;=10),$D$3,IF(AND(A9&gt;=11,A9&lt;=20),$D$4,IF(AND(A9&gt;=21,A9&lt;=30),$D$5,IF(LEFT(A9,3)="Acc",1,"")))),M9))</f>
        <v>0</v>
      </c>
    </row>
    <row r="10" spans="1:14" x14ac:dyDescent="0.3">
      <c r="A10" s="4">
        <f>+A9+1</f>
        <v>2</v>
      </c>
      <c r="B10" s="37" t="s">
        <v>232</v>
      </c>
      <c r="C10" s="5" t="s">
        <v>21</v>
      </c>
      <c r="D10" s="13"/>
      <c r="E10" s="13"/>
      <c r="F10" s="13"/>
      <c r="G10" s="13"/>
      <c r="H10" s="13"/>
      <c r="I10" s="13"/>
      <c r="J10" s="13"/>
      <c r="K10" s="13"/>
      <c r="L10" s="21">
        <v>0</v>
      </c>
      <c r="M10" s="15">
        <f t="shared" si="0"/>
        <v>0</v>
      </c>
      <c r="N10" s="16">
        <f>+IF(M10="","",IF(M10&gt;0,IF(AND(A10&gt;=1,A10&lt;=10),$D$3,IF(AND(A10&gt;=11,A10&lt;=20),$D$4,IF(AND(A10&gt;=21,A10&lt;=30),$D$5,IF(LEFT(A10,3)="Acc",1,"")))),M10))</f>
        <v>0</v>
      </c>
    </row>
    <row r="11" spans="1:14" x14ac:dyDescent="0.3">
      <c r="A11" s="4">
        <f t="shared" ref="A11:A38" si="2">+A10+1</f>
        <v>3</v>
      </c>
      <c r="B11" s="31" t="s">
        <v>233</v>
      </c>
      <c r="C11" s="13" t="s">
        <v>21</v>
      </c>
      <c r="D11" s="13" t="s">
        <v>22</v>
      </c>
      <c r="E11" s="13"/>
      <c r="F11" s="13"/>
      <c r="G11" s="13"/>
      <c r="H11" s="13" t="s">
        <v>158</v>
      </c>
      <c r="I11" s="13"/>
      <c r="J11" s="13"/>
      <c r="K11" s="13"/>
      <c r="L11" s="21">
        <v>0</v>
      </c>
      <c r="M11" s="15">
        <f t="shared" si="0"/>
        <v>0</v>
      </c>
      <c r="N11" s="16">
        <f t="shared" si="1"/>
        <v>0</v>
      </c>
    </row>
    <row r="12" spans="1:14" x14ac:dyDescent="0.3">
      <c r="A12" s="4">
        <f t="shared" si="2"/>
        <v>4</v>
      </c>
      <c r="B12" s="23" t="s">
        <v>234</v>
      </c>
      <c r="C12" s="5" t="s">
        <v>21</v>
      </c>
      <c r="D12" s="13" t="s">
        <v>231</v>
      </c>
      <c r="E12" s="13"/>
      <c r="F12" s="13"/>
      <c r="G12" s="13"/>
      <c r="H12" s="13"/>
      <c r="I12" s="13"/>
      <c r="J12" s="13"/>
      <c r="K12" s="13"/>
      <c r="L12" s="21">
        <v>0</v>
      </c>
      <c r="M12" s="15">
        <f t="shared" si="0"/>
        <v>0</v>
      </c>
      <c r="N12" s="16">
        <f t="shared" si="1"/>
        <v>0</v>
      </c>
    </row>
    <row r="13" spans="1:14" x14ac:dyDescent="0.3">
      <c r="A13" s="4">
        <f t="shared" si="2"/>
        <v>5</v>
      </c>
      <c r="B13" s="31" t="s">
        <v>235</v>
      </c>
      <c r="C13" s="13" t="s">
        <v>21</v>
      </c>
      <c r="D13" s="53" t="s">
        <v>31</v>
      </c>
      <c r="E13" s="13"/>
      <c r="F13" s="13" t="s">
        <v>236</v>
      </c>
      <c r="G13" s="13"/>
      <c r="H13" s="13" t="s">
        <v>158</v>
      </c>
      <c r="I13" s="13"/>
      <c r="J13" s="13"/>
      <c r="K13" s="13"/>
      <c r="L13" s="21">
        <v>1</v>
      </c>
      <c r="M13" s="15">
        <f t="shared" si="0"/>
        <v>1</v>
      </c>
      <c r="N13" s="16">
        <f t="shared" si="1"/>
        <v>3</v>
      </c>
    </row>
    <row r="14" spans="1:14" x14ac:dyDescent="0.3">
      <c r="A14" s="4">
        <f t="shared" si="2"/>
        <v>6</v>
      </c>
      <c r="B14" s="4">
        <v>9657472</v>
      </c>
      <c r="C14" s="5" t="s">
        <v>21</v>
      </c>
      <c r="D14" s="13"/>
      <c r="E14" s="13"/>
      <c r="F14" s="13"/>
      <c r="G14" s="13"/>
      <c r="H14" s="13"/>
      <c r="I14" s="13"/>
      <c r="J14" s="13"/>
      <c r="K14" s="13"/>
      <c r="L14" s="21">
        <v>0</v>
      </c>
      <c r="M14" s="15">
        <f t="shared" si="0"/>
        <v>0</v>
      </c>
      <c r="N14" s="16">
        <f t="shared" si="1"/>
        <v>0</v>
      </c>
    </row>
    <row r="15" spans="1:14" x14ac:dyDescent="0.3">
      <c r="A15" s="4">
        <f t="shared" si="2"/>
        <v>7</v>
      </c>
      <c r="B15" s="4">
        <v>6051085</v>
      </c>
      <c r="C15" s="5" t="s">
        <v>21</v>
      </c>
      <c r="D15" s="13"/>
      <c r="E15" s="13"/>
      <c r="F15" s="13"/>
      <c r="G15" s="13"/>
      <c r="H15" s="13"/>
      <c r="I15" s="13"/>
      <c r="J15" s="13"/>
      <c r="K15" s="13"/>
      <c r="L15" s="21">
        <v>0</v>
      </c>
      <c r="M15" s="15">
        <f t="shared" si="0"/>
        <v>0</v>
      </c>
      <c r="N15" s="16">
        <f t="shared" si="1"/>
        <v>0</v>
      </c>
    </row>
    <row r="16" spans="1:14" x14ac:dyDescent="0.3">
      <c r="A16" s="4">
        <f t="shared" si="2"/>
        <v>8</v>
      </c>
      <c r="B16" s="4">
        <v>41745335</v>
      </c>
      <c r="C16" s="5" t="s">
        <v>21</v>
      </c>
      <c r="D16" s="13"/>
      <c r="E16" s="13"/>
      <c r="F16" s="13"/>
      <c r="G16" s="13"/>
      <c r="H16" s="13"/>
      <c r="I16" s="13"/>
      <c r="J16" s="13"/>
      <c r="K16" s="13"/>
      <c r="L16" s="21">
        <v>0</v>
      </c>
      <c r="M16" s="15">
        <f t="shared" si="0"/>
        <v>0</v>
      </c>
      <c r="N16" s="16">
        <f t="shared" si="1"/>
        <v>0</v>
      </c>
    </row>
    <row r="17" spans="1:14" x14ac:dyDescent="0.3">
      <c r="A17" s="4">
        <f t="shared" si="2"/>
        <v>9</v>
      </c>
      <c r="B17" s="31" t="s">
        <v>237</v>
      </c>
      <c r="C17" s="13" t="s">
        <v>21</v>
      </c>
      <c r="D17" s="13" t="s">
        <v>29</v>
      </c>
      <c r="E17" s="13"/>
      <c r="F17" s="13"/>
      <c r="G17" s="13"/>
      <c r="H17" s="13"/>
      <c r="I17" s="13"/>
      <c r="J17" s="13"/>
      <c r="K17" s="13"/>
      <c r="L17" s="21">
        <v>0</v>
      </c>
      <c r="M17" s="15">
        <f t="shared" si="0"/>
        <v>0</v>
      </c>
      <c r="N17" s="16">
        <f t="shared" si="1"/>
        <v>0</v>
      </c>
    </row>
    <row r="18" spans="1:14" x14ac:dyDescent="0.3">
      <c r="A18" s="4">
        <f t="shared" si="2"/>
        <v>10</v>
      </c>
      <c r="B18" s="4">
        <v>28275670</v>
      </c>
      <c r="C18" s="5" t="s">
        <v>21</v>
      </c>
      <c r="D18" s="13"/>
      <c r="E18" s="13"/>
      <c r="F18" s="13"/>
      <c r="G18" s="13"/>
      <c r="H18" s="13"/>
      <c r="I18" s="13"/>
      <c r="J18" s="13"/>
      <c r="K18" s="13"/>
      <c r="L18" s="21">
        <v>0</v>
      </c>
      <c r="M18" s="15">
        <f t="shared" si="0"/>
        <v>0</v>
      </c>
      <c r="N18" s="16">
        <f t="shared" si="1"/>
        <v>0</v>
      </c>
    </row>
    <row r="19" spans="1:14" x14ac:dyDescent="0.3">
      <c r="A19" s="4">
        <f t="shared" si="2"/>
        <v>11</v>
      </c>
      <c r="B19" s="31" t="s">
        <v>238</v>
      </c>
      <c r="C19" s="13" t="s">
        <v>21</v>
      </c>
      <c r="D19" s="53" t="s">
        <v>13</v>
      </c>
      <c r="E19" s="13">
        <v>2013</v>
      </c>
      <c r="F19" s="13" t="s">
        <v>239</v>
      </c>
      <c r="G19" s="13"/>
      <c r="H19" s="13"/>
      <c r="I19" s="13"/>
      <c r="J19" s="13"/>
      <c r="K19" s="13"/>
      <c r="L19" s="21">
        <v>1</v>
      </c>
      <c r="M19" s="15">
        <f t="shared" si="0"/>
        <v>1</v>
      </c>
      <c r="N19" s="17">
        <f t="shared" si="1"/>
        <v>2</v>
      </c>
    </row>
    <row r="20" spans="1:14" x14ac:dyDescent="0.3">
      <c r="A20" s="4">
        <f t="shared" si="2"/>
        <v>12</v>
      </c>
      <c r="B20" s="4">
        <v>9134214</v>
      </c>
      <c r="C20" s="5" t="s">
        <v>21</v>
      </c>
      <c r="D20" s="13"/>
      <c r="E20" s="13"/>
      <c r="F20" s="13"/>
      <c r="G20" s="13"/>
      <c r="H20" s="13"/>
      <c r="I20" s="13"/>
      <c r="J20" s="13"/>
      <c r="K20" s="13"/>
      <c r="L20" s="21">
        <v>0</v>
      </c>
      <c r="M20" s="15">
        <f t="shared" si="0"/>
        <v>0</v>
      </c>
      <c r="N20" s="17">
        <f t="shared" si="1"/>
        <v>0</v>
      </c>
    </row>
    <row r="21" spans="1:14" x14ac:dyDescent="0.3">
      <c r="A21" s="4">
        <f t="shared" si="2"/>
        <v>13</v>
      </c>
      <c r="B21" s="31" t="s">
        <v>240</v>
      </c>
      <c r="C21" s="13" t="s">
        <v>21</v>
      </c>
      <c r="D21" s="13" t="s">
        <v>241</v>
      </c>
      <c r="E21" s="13"/>
      <c r="F21" s="13" t="s">
        <v>242</v>
      </c>
      <c r="G21" s="13"/>
      <c r="H21" s="13"/>
      <c r="I21" s="13"/>
      <c r="J21" s="13"/>
      <c r="K21" s="13"/>
      <c r="L21" s="21">
        <v>0</v>
      </c>
      <c r="M21" s="15">
        <f t="shared" si="0"/>
        <v>0</v>
      </c>
      <c r="N21" s="17">
        <f t="shared" si="1"/>
        <v>0</v>
      </c>
    </row>
    <row r="22" spans="1:14" x14ac:dyDescent="0.3">
      <c r="A22" s="4">
        <f t="shared" si="2"/>
        <v>14</v>
      </c>
      <c r="B22" s="23" t="s">
        <v>243</v>
      </c>
      <c r="C22" s="5" t="s">
        <v>21</v>
      </c>
      <c r="D22" s="13"/>
      <c r="E22" s="13"/>
      <c r="F22" s="13"/>
      <c r="G22" s="13"/>
      <c r="H22" s="13"/>
      <c r="I22" s="13"/>
      <c r="J22" s="13"/>
      <c r="K22" s="13"/>
      <c r="L22" s="21">
        <v>0</v>
      </c>
      <c r="M22" s="15">
        <f t="shared" si="0"/>
        <v>0</v>
      </c>
      <c r="N22" s="17">
        <f t="shared" si="1"/>
        <v>0</v>
      </c>
    </row>
    <row r="23" spans="1:14" x14ac:dyDescent="0.3">
      <c r="A23" s="4">
        <f t="shared" si="2"/>
        <v>15</v>
      </c>
      <c r="B23" s="4">
        <v>41767813</v>
      </c>
      <c r="C23" s="5" t="s">
        <v>21</v>
      </c>
      <c r="D23" s="53" t="s">
        <v>23</v>
      </c>
      <c r="E23" s="13"/>
      <c r="F23" s="13"/>
      <c r="G23" s="13"/>
      <c r="H23" s="13"/>
      <c r="I23" s="13"/>
      <c r="J23" s="13"/>
      <c r="K23" s="13"/>
      <c r="L23" s="21">
        <v>1</v>
      </c>
      <c r="M23" s="15">
        <f t="shared" si="0"/>
        <v>1</v>
      </c>
      <c r="N23" s="17">
        <f t="shared" si="1"/>
        <v>2</v>
      </c>
    </row>
    <row r="24" spans="1:14" x14ac:dyDescent="0.3">
      <c r="A24" s="4">
        <f t="shared" si="2"/>
        <v>16</v>
      </c>
      <c r="B24" s="23" t="s">
        <v>244</v>
      </c>
      <c r="C24" s="5" t="s">
        <v>21</v>
      </c>
      <c r="D24" s="13"/>
      <c r="E24" s="13"/>
      <c r="F24" s="13"/>
      <c r="G24" s="13"/>
      <c r="H24" s="13"/>
      <c r="I24" s="13"/>
      <c r="J24" s="13"/>
      <c r="K24" s="13"/>
      <c r="L24" s="21">
        <v>0</v>
      </c>
      <c r="M24" s="15">
        <f t="shared" si="0"/>
        <v>0</v>
      </c>
      <c r="N24" s="17">
        <f t="shared" si="1"/>
        <v>0</v>
      </c>
    </row>
    <row r="25" spans="1:14" x14ac:dyDescent="0.3">
      <c r="A25" s="4">
        <f t="shared" si="2"/>
        <v>17</v>
      </c>
      <c r="B25" s="31" t="s">
        <v>245</v>
      </c>
      <c r="C25" s="13" t="s">
        <v>21</v>
      </c>
      <c r="D25" s="13" t="s">
        <v>236</v>
      </c>
      <c r="E25" s="13"/>
      <c r="F25" s="13"/>
      <c r="G25" s="13"/>
      <c r="H25" s="13"/>
      <c r="I25" s="13"/>
      <c r="J25" s="13"/>
      <c r="K25" s="13"/>
      <c r="L25" s="21">
        <v>0</v>
      </c>
      <c r="M25" s="15">
        <f t="shared" si="0"/>
        <v>0</v>
      </c>
      <c r="N25" s="17">
        <f t="shared" si="1"/>
        <v>0</v>
      </c>
    </row>
    <row r="26" spans="1:14" x14ac:dyDescent="0.3">
      <c r="A26" s="4">
        <f t="shared" si="2"/>
        <v>18</v>
      </c>
      <c r="B26" s="4">
        <v>9686315</v>
      </c>
      <c r="C26" s="5" t="s">
        <v>21</v>
      </c>
      <c r="D26" s="13"/>
      <c r="E26" s="13"/>
      <c r="F26" s="13"/>
      <c r="G26" s="13"/>
      <c r="H26" s="13"/>
      <c r="I26" s="13"/>
      <c r="J26" s="13"/>
      <c r="K26" s="13"/>
      <c r="L26" s="21">
        <v>0</v>
      </c>
      <c r="M26" s="15">
        <f t="shared" si="0"/>
        <v>0</v>
      </c>
      <c r="N26" s="17">
        <f t="shared" si="1"/>
        <v>0</v>
      </c>
    </row>
    <row r="27" spans="1:14" x14ac:dyDescent="0.3">
      <c r="A27" s="4">
        <f t="shared" si="2"/>
        <v>19</v>
      </c>
      <c r="B27" s="4">
        <v>9666577</v>
      </c>
      <c r="C27" s="5" t="s">
        <v>21</v>
      </c>
      <c r="D27" s="13" t="s">
        <v>24</v>
      </c>
      <c r="E27" s="13"/>
      <c r="F27" s="13"/>
      <c r="G27" s="13"/>
      <c r="H27" s="13"/>
      <c r="I27" s="13"/>
      <c r="J27" s="13"/>
      <c r="K27" s="13"/>
      <c r="L27" s="21">
        <v>0</v>
      </c>
      <c r="M27" s="15">
        <f t="shared" si="0"/>
        <v>0</v>
      </c>
      <c r="N27" s="17">
        <f t="shared" si="1"/>
        <v>0</v>
      </c>
    </row>
    <row r="28" spans="1:14" x14ac:dyDescent="0.3">
      <c r="A28" s="4">
        <f t="shared" si="2"/>
        <v>20</v>
      </c>
      <c r="B28" s="4">
        <v>9970891</v>
      </c>
      <c r="C28" s="5" t="s">
        <v>21</v>
      </c>
      <c r="D28" s="53" t="s">
        <v>23</v>
      </c>
      <c r="E28" s="13"/>
      <c r="F28" s="13"/>
      <c r="G28" s="13"/>
      <c r="H28" s="13"/>
      <c r="I28" s="13"/>
      <c r="J28" s="13"/>
      <c r="K28" s="13"/>
      <c r="L28" s="21">
        <v>1</v>
      </c>
      <c r="M28" s="15">
        <f t="shared" si="0"/>
        <v>1</v>
      </c>
      <c r="N28" s="17">
        <f t="shared" si="1"/>
        <v>2</v>
      </c>
    </row>
    <row r="29" spans="1:14" x14ac:dyDescent="0.3">
      <c r="A29" s="4">
        <f t="shared" si="2"/>
        <v>21</v>
      </c>
      <c r="B29" s="4">
        <v>9633411</v>
      </c>
      <c r="C29" s="5" t="s">
        <v>21</v>
      </c>
      <c r="D29" s="53" t="s">
        <v>23</v>
      </c>
      <c r="E29" s="13"/>
      <c r="F29" s="13" t="s">
        <v>25</v>
      </c>
      <c r="G29" s="13"/>
      <c r="H29" s="13"/>
      <c r="I29" s="13"/>
      <c r="J29" s="13"/>
      <c r="K29" s="13"/>
      <c r="L29" s="21">
        <v>1</v>
      </c>
      <c r="M29" s="15">
        <f t="shared" si="0"/>
        <v>1</v>
      </c>
      <c r="N29" s="18">
        <f t="shared" si="1"/>
        <v>1</v>
      </c>
    </row>
    <row r="30" spans="1:14" x14ac:dyDescent="0.3">
      <c r="A30" s="4">
        <f t="shared" si="2"/>
        <v>22</v>
      </c>
      <c r="B30" s="4">
        <v>80612217</v>
      </c>
      <c r="C30" s="5" t="s">
        <v>21</v>
      </c>
      <c r="D30" s="53" t="s">
        <v>26</v>
      </c>
      <c r="E30" s="13"/>
      <c r="F30" s="13"/>
      <c r="G30" s="13"/>
      <c r="H30" s="13"/>
      <c r="I30" s="13"/>
      <c r="J30" s="13"/>
      <c r="K30" s="13"/>
      <c r="L30" s="21">
        <v>1</v>
      </c>
      <c r="M30" s="15">
        <f t="shared" si="0"/>
        <v>1</v>
      </c>
      <c r="N30" s="18">
        <f t="shared" si="1"/>
        <v>1</v>
      </c>
    </row>
    <row r="31" spans="1:14" x14ac:dyDescent="0.3">
      <c r="A31" s="4">
        <f t="shared" si="2"/>
        <v>23</v>
      </c>
      <c r="B31" s="23">
        <v>23170336</v>
      </c>
      <c r="C31" s="5" t="s">
        <v>21</v>
      </c>
      <c r="D31" s="13"/>
      <c r="E31" s="13"/>
      <c r="F31" s="13"/>
      <c r="G31" s="13"/>
      <c r="H31" s="13"/>
      <c r="I31" s="13"/>
      <c r="J31" s="13"/>
      <c r="K31" s="13"/>
      <c r="L31" s="21">
        <v>0</v>
      </c>
      <c r="M31" s="15">
        <f t="shared" si="0"/>
        <v>0</v>
      </c>
      <c r="N31" s="18">
        <f t="shared" si="1"/>
        <v>0</v>
      </c>
    </row>
    <row r="32" spans="1:14" x14ac:dyDescent="0.3">
      <c r="A32" s="4">
        <f t="shared" si="2"/>
        <v>24</v>
      </c>
      <c r="B32" s="4">
        <v>8365513</v>
      </c>
      <c r="C32" s="5" t="s">
        <v>21</v>
      </c>
      <c r="D32" s="13"/>
      <c r="E32" s="13"/>
      <c r="F32" s="13"/>
      <c r="G32" s="13"/>
      <c r="H32" s="13"/>
      <c r="I32" s="13"/>
      <c r="J32" s="13"/>
      <c r="K32" s="13"/>
      <c r="L32" s="21">
        <v>0</v>
      </c>
      <c r="M32" s="15">
        <f t="shared" si="0"/>
        <v>0</v>
      </c>
      <c r="N32" s="18">
        <f t="shared" si="1"/>
        <v>0</v>
      </c>
    </row>
    <row r="33" spans="1:14" x14ac:dyDescent="0.3">
      <c r="A33" s="4">
        <f t="shared" si="2"/>
        <v>25</v>
      </c>
      <c r="B33" s="4">
        <v>9578726</v>
      </c>
      <c r="C33" s="5" t="s">
        <v>21</v>
      </c>
      <c r="D33" s="13"/>
      <c r="E33" s="13"/>
      <c r="F33" s="13"/>
      <c r="G33" s="13"/>
      <c r="H33" s="13"/>
      <c r="I33" s="13"/>
      <c r="J33" s="13"/>
      <c r="K33" s="13"/>
      <c r="L33" s="21">
        <v>0</v>
      </c>
      <c r="M33" s="15">
        <f t="shared" si="0"/>
        <v>0</v>
      </c>
      <c r="N33" s="18">
        <f t="shared" si="1"/>
        <v>0</v>
      </c>
    </row>
    <row r="34" spans="1:14" x14ac:dyDescent="0.3">
      <c r="A34" s="4">
        <f t="shared" si="2"/>
        <v>26</v>
      </c>
      <c r="B34" s="4">
        <v>6769680</v>
      </c>
      <c r="C34" s="5" t="s">
        <v>21</v>
      </c>
      <c r="D34" s="13"/>
      <c r="E34" s="13"/>
      <c r="F34" s="13"/>
      <c r="G34" s="13"/>
      <c r="H34" s="13"/>
      <c r="I34" s="13"/>
      <c r="J34" s="13"/>
      <c r="K34" s="13"/>
      <c r="L34" s="21">
        <v>0</v>
      </c>
      <c r="M34" s="15">
        <f t="shared" si="0"/>
        <v>0</v>
      </c>
      <c r="N34" s="18">
        <f t="shared" si="1"/>
        <v>0</v>
      </c>
    </row>
    <row r="35" spans="1:14" x14ac:dyDescent="0.3">
      <c r="A35" s="4">
        <f t="shared" si="2"/>
        <v>27</v>
      </c>
      <c r="B35" s="4">
        <v>4025718</v>
      </c>
      <c r="C35" s="5" t="s">
        <v>21</v>
      </c>
      <c r="D35" s="13"/>
      <c r="E35" s="13"/>
      <c r="F35" s="13"/>
      <c r="G35" s="13"/>
      <c r="H35" s="13"/>
      <c r="I35" s="13"/>
      <c r="J35" s="13"/>
      <c r="K35" s="13"/>
      <c r="L35" s="21">
        <v>0</v>
      </c>
      <c r="M35" s="15">
        <f t="shared" si="0"/>
        <v>0</v>
      </c>
      <c r="N35" s="18">
        <f t="shared" si="1"/>
        <v>0</v>
      </c>
    </row>
    <row r="36" spans="1:14" x14ac:dyDescent="0.3">
      <c r="A36" s="4">
        <f t="shared" si="2"/>
        <v>28</v>
      </c>
      <c r="B36" s="4">
        <v>8330795</v>
      </c>
      <c r="C36" s="5" t="s">
        <v>21</v>
      </c>
      <c r="D36" s="13"/>
      <c r="E36" s="13"/>
      <c r="F36" s="13"/>
      <c r="G36" s="13"/>
      <c r="H36" s="13"/>
      <c r="I36" s="13"/>
      <c r="J36" s="13"/>
      <c r="K36" s="13"/>
      <c r="L36" s="21">
        <v>0</v>
      </c>
      <c r="M36" s="15">
        <f t="shared" si="0"/>
        <v>0</v>
      </c>
      <c r="N36" s="18">
        <f t="shared" si="1"/>
        <v>0</v>
      </c>
    </row>
    <row r="37" spans="1:14" x14ac:dyDescent="0.3">
      <c r="A37" s="4">
        <f t="shared" si="2"/>
        <v>29</v>
      </c>
      <c r="B37" s="4">
        <v>15852217</v>
      </c>
      <c r="C37" s="5" t="s">
        <v>21</v>
      </c>
      <c r="D37" s="13"/>
      <c r="E37" s="13"/>
      <c r="F37" s="13"/>
      <c r="G37" s="13"/>
      <c r="H37" s="13"/>
      <c r="I37" s="13"/>
      <c r="J37" s="13"/>
      <c r="K37" s="13"/>
      <c r="L37" s="21">
        <v>0</v>
      </c>
      <c r="M37" s="15">
        <f t="shared" si="0"/>
        <v>0</v>
      </c>
      <c r="N37" s="18">
        <f t="shared" si="1"/>
        <v>0</v>
      </c>
    </row>
    <row r="38" spans="1:14" x14ac:dyDescent="0.3">
      <c r="A38" s="4">
        <f t="shared" si="2"/>
        <v>30</v>
      </c>
      <c r="B38" s="4">
        <v>33340112</v>
      </c>
      <c r="C38" s="5" t="s">
        <v>21</v>
      </c>
      <c r="D38" s="13"/>
      <c r="E38" s="13"/>
      <c r="F38" s="13"/>
      <c r="G38" s="13"/>
      <c r="H38" s="13"/>
      <c r="I38" s="13"/>
      <c r="J38" s="13"/>
      <c r="K38" s="13"/>
      <c r="L38" s="21">
        <v>0</v>
      </c>
      <c r="M38" s="15">
        <f t="shared" si="0"/>
        <v>0</v>
      </c>
      <c r="N38" s="18">
        <f t="shared" si="1"/>
        <v>0</v>
      </c>
    </row>
    <row r="39" spans="1:14" x14ac:dyDescent="0.3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x14ac:dyDescent="0.3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4" x14ac:dyDescent="0.3">
      <c r="C41" s="3"/>
      <c r="D41" s="3"/>
      <c r="E41" s="11"/>
      <c r="F41" s="3"/>
      <c r="G41" s="11"/>
      <c r="H41" s="3"/>
      <c r="I41" s="11"/>
      <c r="J41" s="3"/>
      <c r="K41" s="11"/>
    </row>
    <row r="42" spans="1:14" x14ac:dyDescent="0.3">
      <c r="C42" s="3"/>
      <c r="D42" s="3"/>
      <c r="E42" s="11"/>
      <c r="F42" s="3"/>
      <c r="G42" s="11"/>
      <c r="H42" s="3"/>
      <c r="I42" s="11"/>
      <c r="J42" s="3"/>
      <c r="K42" s="11"/>
    </row>
    <row r="43" spans="1:14" x14ac:dyDescent="0.3">
      <c r="C43" s="3"/>
      <c r="D43" s="3"/>
      <c r="E43" s="11"/>
      <c r="F43" s="3"/>
      <c r="G43" s="11"/>
      <c r="H43" s="3"/>
      <c r="I43" s="11"/>
      <c r="J43" s="3"/>
      <c r="K43" s="11"/>
    </row>
    <row r="44" spans="1:14" x14ac:dyDescent="0.3">
      <c r="C44" s="3"/>
      <c r="D44" s="3"/>
      <c r="E44" s="11"/>
      <c r="F44" s="3"/>
      <c r="G44" s="11"/>
      <c r="H44" s="3"/>
      <c r="I44" s="11"/>
      <c r="J44" s="3"/>
      <c r="K44" s="11"/>
    </row>
    <row r="45" spans="1:14" x14ac:dyDescent="0.3">
      <c r="C45" s="3"/>
      <c r="D45" s="3"/>
      <c r="E45" s="11"/>
      <c r="F45" s="3"/>
      <c r="G45" s="11"/>
      <c r="H45" s="3"/>
      <c r="I45" s="11"/>
      <c r="J45" s="3"/>
      <c r="K45" s="11"/>
    </row>
    <row r="46" spans="1:14" x14ac:dyDescent="0.3">
      <c r="C46" s="3"/>
      <c r="D46" s="3"/>
      <c r="E46" s="11"/>
      <c r="F46" s="3"/>
      <c r="G46" s="11"/>
      <c r="H46" s="3"/>
      <c r="I46" s="11"/>
      <c r="J46" s="3"/>
      <c r="K46" s="11"/>
    </row>
  </sheetData>
  <autoFilter ref="L9:L43" xr:uid="{E55D4231-3700-41DC-902B-AE5C90FFC249}"/>
  <mergeCells count="1">
    <mergeCell ref="A1:N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284BE-B906-4485-BDBA-E842C3D2682E}">
  <dimension ref="A1:N46"/>
  <sheetViews>
    <sheetView zoomScale="70" zoomScaleNormal="70" workbookViewId="0">
      <selection activeCell="L4" sqref="L4:N6"/>
    </sheetView>
  </sheetViews>
  <sheetFormatPr baseColWidth="10" defaultRowHeight="14.4" x14ac:dyDescent="0.3"/>
  <cols>
    <col min="1" max="2" width="11.5546875" style="2"/>
    <col min="3" max="3" width="20.77734375" style="2" customWidth="1"/>
    <col min="4" max="4" width="10.77734375" style="2" customWidth="1"/>
    <col min="5" max="5" width="10.77734375" style="10" customWidth="1"/>
    <col min="6" max="6" width="10.77734375" style="2" customWidth="1"/>
    <col min="7" max="7" width="10.77734375" style="10" customWidth="1"/>
    <col min="8" max="8" width="10.77734375" style="2" customWidth="1"/>
    <col min="9" max="9" width="10.77734375" style="10" customWidth="1"/>
    <col min="10" max="10" width="10.77734375" style="2" customWidth="1"/>
    <col min="11" max="11" width="10.77734375" style="10" customWidth="1"/>
    <col min="12" max="14" width="11.5546875" style="2"/>
  </cols>
  <sheetData>
    <row r="1" spans="1:14" s="9" customFormat="1" x14ac:dyDescent="0.3">
      <c r="A1" s="52" t="s">
        <v>136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s="9" customForma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C3" s="5" t="s">
        <v>123</v>
      </c>
      <c r="D3" s="4">
        <v>3</v>
      </c>
      <c r="E3" s="19"/>
      <c r="L3" s="12" t="s">
        <v>106</v>
      </c>
      <c r="M3" s="12" t="s">
        <v>107</v>
      </c>
      <c r="N3" s="12" t="s">
        <v>108</v>
      </c>
    </row>
    <row r="4" spans="1:14" x14ac:dyDescent="0.3">
      <c r="C4" s="5" t="s">
        <v>124</v>
      </c>
      <c r="D4" s="4">
        <v>2</v>
      </c>
      <c r="E4" s="19"/>
      <c r="L4" s="12">
        <f>+SUM(L9:L43)</f>
        <v>3</v>
      </c>
      <c r="M4" s="12">
        <f>+SUM(M9:M43)</f>
        <v>3</v>
      </c>
      <c r="N4" s="18">
        <f>+SUM(N9:N45)</f>
        <v>7</v>
      </c>
    </row>
    <row r="5" spans="1:14" x14ac:dyDescent="0.3">
      <c r="C5" s="5" t="s">
        <v>125</v>
      </c>
      <c r="D5" s="4">
        <v>1</v>
      </c>
      <c r="E5" s="19"/>
      <c r="L5" s="12">
        <f>+COUNT(L9:L43)</f>
        <v>30</v>
      </c>
      <c r="M5" s="12">
        <f>+COUNT(M9:M43)</f>
        <v>30</v>
      </c>
      <c r="N5" s="18">
        <f>COUNT(N9:N18)*D3+COUNT(N19:N28)*D4+COUNT(N29:N38)*D5+COUNT(N39:N45)</f>
        <v>60</v>
      </c>
    </row>
    <row r="6" spans="1:14" x14ac:dyDescent="0.3">
      <c r="L6" s="14">
        <f>+L4/L5</f>
        <v>0.1</v>
      </c>
      <c r="M6" s="14">
        <f>+M4/M5</f>
        <v>0.1</v>
      </c>
      <c r="N6" s="44">
        <f>+N4/N5</f>
        <v>0.11666666666666667</v>
      </c>
    </row>
    <row r="7" spans="1:14" x14ac:dyDescent="0.3">
      <c r="L7" s="10"/>
      <c r="M7" s="10"/>
      <c r="N7" s="10"/>
    </row>
    <row r="8" spans="1:14" x14ac:dyDescent="0.3">
      <c r="A8" s="4" t="s">
        <v>109</v>
      </c>
      <c r="B8" s="4" t="s">
        <v>110</v>
      </c>
      <c r="C8" s="5" t="s">
        <v>111</v>
      </c>
      <c r="D8" s="5" t="s">
        <v>112</v>
      </c>
      <c r="E8" s="13"/>
      <c r="F8" s="5" t="s">
        <v>113</v>
      </c>
      <c r="G8" s="13"/>
      <c r="H8" s="5" t="s">
        <v>114</v>
      </c>
      <c r="I8" s="13"/>
      <c r="J8" s="5" t="s">
        <v>115</v>
      </c>
      <c r="K8" s="13"/>
      <c r="L8" s="21" t="s">
        <v>141</v>
      </c>
      <c r="M8" s="12"/>
      <c r="N8" s="12"/>
    </row>
    <row r="9" spans="1:14" x14ac:dyDescent="0.3">
      <c r="A9" s="4">
        <v>1</v>
      </c>
      <c r="B9" s="4">
        <v>7260881</v>
      </c>
      <c r="C9" s="5" t="s">
        <v>70</v>
      </c>
      <c r="D9" s="13"/>
      <c r="E9" s="13"/>
      <c r="F9" s="13"/>
      <c r="G9" s="13"/>
      <c r="H9" s="13"/>
      <c r="I9" s="13"/>
      <c r="J9" s="13"/>
      <c r="K9" s="13"/>
      <c r="L9" s="21">
        <v>0</v>
      </c>
      <c r="M9" s="15">
        <f t="shared" ref="M9:M38" si="0">+IF(L9="",IF(LEFT(A9,3)="Acc","",1),L9)</f>
        <v>0</v>
      </c>
      <c r="N9" s="16">
        <f t="shared" ref="N9:N38" si="1">+IF(M9="","",IF(M9&gt;0,IF(AND(A9&gt;=1,A9&lt;=10),$D$3,IF(AND(A9&gt;=11,A9&lt;=20),$D$4,IF(AND(A9&gt;=21,A9&lt;=30),$D$5,IF(LEFT(A9,3)="Acc",1,"")))),M9))</f>
        <v>0</v>
      </c>
    </row>
    <row r="10" spans="1:14" x14ac:dyDescent="0.3">
      <c r="A10" s="4">
        <f>+A9+1</f>
        <v>2</v>
      </c>
      <c r="B10" s="4">
        <v>43879107</v>
      </c>
      <c r="C10" s="5" t="s">
        <v>70</v>
      </c>
      <c r="D10" s="13"/>
      <c r="E10" s="13"/>
      <c r="F10" s="13"/>
      <c r="G10" s="13"/>
      <c r="H10" s="13"/>
      <c r="I10" s="13"/>
      <c r="J10" s="13"/>
      <c r="K10" s="13"/>
      <c r="L10" s="21">
        <v>0</v>
      </c>
      <c r="M10" s="15">
        <f t="shared" si="0"/>
        <v>0</v>
      </c>
      <c r="N10" s="16">
        <f>+IF(M10="","",IF(M10&gt;0,IF(AND(A10&gt;=1,A10&lt;=10),$D$3,IF(AND(A10&gt;=11,A10&lt;=20),$D$4,IF(AND(A10&gt;=21,A10&lt;=30),$D$5,IF(LEFT(A10,3)="Acc",1,"")))),M10))</f>
        <v>0</v>
      </c>
    </row>
    <row r="11" spans="1:14" x14ac:dyDescent="0.3">
      <c r="A11" s="4">
        <f t="shared" ref="A11:A38" si="2">+A10+1</f>
        <v>3</v>
      </c>
      <c r="B11" s="4">
        <v>7964787</v>
      </c>
      <c r="C11" s="5" t="s">
        <v>70</v>
      </c>
      <c r="D11" s="13"/>
      <c r="E11" s="13"/>
      <c r="F11" s="13"/>
      <c r="G11" s="13"/>
      <c r="H11" s="13"/>
      <c r="I11" s="13"/>
      <c r="J11" s="13"/>
      <c r="K11" s="13"/>
      <c r="L11" s="21">
        <v>0</v>
      </c>
      <c r="M11" s="15">
        <f t="shared" si="0"/>
        <v>0</v>
      </c>
      <c r="N11" s="16">
        <f t="shared" si="1"/>
        <v>0</v>
      </c>
    </row>
    <row r="12" spans="1:14" x14ac:dyDescent="0.3">
      <c r="A12" s="4">
        <f t="shared" si="2"/>
        <v>4</v>
      </c>
      <c r="B12" s="31" t="s">
        <v>246</v>
      </c>
      <c r="C12" s="5" t="s">
        <v>70</v>
      </c>
      <c r="D12" s="13" t="s">
        <v>132</v>
      </c>
      <c r="E12" s="13" t="s">
        <v>247</v>
      </c>
      <c r="F12" s="13"/>
      <c r="G12" s="13"/>
      <c r="H12" s="13"/>
      <c r="I12" s="13"/>
      <c r="J12" s="13"/>
      <c r="K12" s="13"/>
      <c r="L12" s="21">
        <v>0</v>
      </c>
      <c r="M12" s="15">
        <f t="shared" si="0"/>
        <v>0</v>
      </c>
      <c r="N12" s="16">
        <f t="shared" si="1"/>
        <v>0</v>
      </c>
    </row>
    <row r="13" spans="1:14" x14ac:dyDescent="0.3">
      <c r="A13" s="4">
        <f t="shared" si="2"/>
        <v>5</v>
      </c>
      <c r="B13" s="31" t="s">
        <v>248</v>
      </c>
      <c r="C13" s="5" t="s">
        <v>70</v>
      </c>
      <c r="D13" s="13"/>
      <c r="E13" s="13"/>
      <c r="F13" s="13"/>
      <c r="G13" s="13"/>
      <c r="H13" s="13"/>
      <c r="I13" s="13"/>
      <c r="J13" s="13"/>
      <c r="K13" s="13"/>
      <c r="L13" s="21">
        <v>0</v>
      </c>
      <c r="M13" s="15">
        <f t="shared" si="0"/>
        <v>0</v>
      </c>
      <c r="N13" s="16">
        <f t="shared" si="1"/>
        <v>0</v>
      </c>
    </row>
    <row r="14" spans="1:14" x14ac:dyDescent="0.3">
      <c r="A14" s="4">
        <f t="shared" si="2"/>
        <v>6</v>
      </c>
      <c r="B14" s="4">
        <v>40374263</v>
      </c>
      <c r="C14" s="5" t="s">
        <v>70</v>
      </c>
      <c r="D14" s="13"/>
      <c r="E14" s="13"/>
      <c r="F14" s="13"/>
      <c r="G14" s="13"/>
      <c r="H14" s="13"/>
      <c r="I14" s="13"/>
      <c r="J14" s="13"/>
      <c r="K14" s="13"/>
      <c r="L14" s="21">
        <v>0</v>
      </c>
      <c r="M14" s="15">
        <f t="shared" si="0"/>
        <v>0</v>
      </c>
      <c r="N14" s="16">
        <f t="shared" si="1"/>
        <v>0</v>
      </c>
    </row>
    <row r="15" spans="1:14" x14ac:dyDescent="0.3">
      <c r="A15" s="4">
        <f t="shared" si="2"/>
        <v>7</v>
      </c>
      <c r="B15" s="31" t="s">
        <v>249</v>
      </c>
      <c r="C15" s="5" t="s">
        <v>70</v>
      </c>
      <c r="D15" s="53" t="s">
        <v>13</v>
      </c>
      <c r="E15" s="13"/>
      <c r="F15" s="13" t="s">
        <v>236</v>
      </c>
      <c r="G15" s="13"/>
      <c r="H15" s="13" t="s">
        <v>158</v>
      </c>
      <c r="I15" s="13"/>
      <c r="J15" s="13"/>
      <c r="K15" s="13"/>
      <c r="L15" s="21">
        <v>1</v>
      </c>
      <c r="M15" s="15">
        <f t="shared" si="0"/>
        <v>1</v>
      </c>
      <c r="N15" s="16">
        <f t="shared" si="1"/>
        <v>3</v>
      </c>
    </row>
    <row r="16" spans="1:14" x14ac:dyDescent="0.3">
      <c r="A16" s="4">
        <f t="shared" si="2"/>
        <v>8</v>
      </c>
      <c r="B16" s="31" t="s">
        <v>250</v>
      </c>
      <c r="C16" s="5" t="s">
        <v>70</v>
      </c>
      <c r="D16" s="13"/>
      <c r="E16" s="13"/>
      <c r="F16" s="13"/>
      <c r="G16" s="13"/>
      <c r="H16" s="13"/>
      <c r="I16" s="13"/>
      <c r="J16" s="13"/>
      <c r="K16" s="13"/>
      <c r="L16" s="21">
        <v>0</v>
      </c>
      <c r="M16" s="15">
        <f t="shared" si="0"/>
        <v>0</v>
      </c>
      <c r="N16" s="16">
        <f t="shared" si="1"/>
        <v>0</v>
      </c>
    </row>
    <row r="17" spans="1:14" x14ac:dyDescent="0.3">
      <c r="A17" s="4">
        <f t="shared" si="2"/>
        <v>9</v>
      </c>
      <c r="B17" s="31" t="s">
        <v>251</v>
      </c>
      <c r="C17" s="5" t="s">
        <v>70</v>
      </c>
      <c r="D17" s="53" t="s">
        <v>56</v>
      </c>
      <c r="E17" s="13"/>
      <c r="F17" s="13"/>
      <c r="G17" s="13"/>
      <c r="H17" s="13"/>
      <c r="I17" s="13"/>
      <c r="J17" s="13"/>
      <c r="K17" s="13"/>
      <c r="L17" s="21">
        <v>1</v>
      </c>
      <c r="M17" s="15">
        <f t="shared" si="0"/>
        <v>1</v>
      </c>
      <c r="N17" s="16">
        <f t="shared" si="1"/>
        <v>3</v>
      </c>
    </row>
    <row r="18" spans="1:14" x14ac:dyDescent="0.3">
      <c r="A18" s="4">
        <f t="shared" si="2"/>
        <v>10</v>
      </c>
      <c r="B18" s="4">
        <v>7973181</v>
      </c>
      <c r="C18" s="5" t="s">
        <v>70</v>
      </c>
      <c r="D18" s="13"/>
      <c r="E18" s="13"/>
      <c r="F18" s="13"/>
      <c r="G18" s="13"/>
      <c r="H18" s="13"/>
      <c r="I18" s="13"/>
      <c r="J18" s="13"/>
      <c r="K18" s="13"/>
      <c r="L18" s="21">
        <v>0</v>
      </c>
      <c r="M18" s="15">
        <f t="shared" si="0"/>
        <v>0</v>
      </c>
      <c r="N18" s="16">
        <f t="shared" si="1"/>
        <v>0</v>
      </c>
    </row>
    <row r="19" spans="1:14" x14ac:dyDescent="0.3">
      <c r="A19" s="4">
        <f t="shared" si="2"/>
        <v>11</v>
      </c>
      <c r="B19" s="4">
        <v>16658418</v>
      </c>
      <c r="C19" s="5" t="s">
        <v>70</v>
      </c>
      <c r="D19" s="13"/>
      <c r="E19" s="13"/>
      <c r="F19" s="13"/>
      <c r="G19" s="13"/>
      <c r="H19" s="13"/>
      <c r="I19" s="13"/>
      <c r="J19" s="13"/>
      <c r="K19" s="13"/>
      <c r="L19" s="21">
        <v>0</v>
      </c>
      <c r="M19" s="15">
        <f t="shared" si="0"/>
        <v>0</v>
      </c>
      <c r="N19" s="17">
        <f t="shared" si="1"/>
        <v>0</v>
      </c>
    </row>
    <row r="20" spans="1:14" x14ac:dyDescent="0.3">
      <c r="A20" s="4">
        <f t="shared" si="2"/>
        <v>12</v>
      </c>
      <c r="B20" s="4">
        <v>10219991</v>
      </c>
      <c r="C20" s="5" t="s">
        <v>70</v>
      </c>
      <c r="D20" s="13" t="s">
        <v>25</v>
      </c>
      <c r="E20" s="13"/>
      <c r="F20" s="13"/>
      <c r="G20" s="13"/>
      <c r="H20" s="13"/>
      <c r="I20" s="13"/>
      <c r="J20" s="13"/>
      <c r="K20" s="13"/>
      <c r="L20" s="21">
        <v>0</v>
      </c>
      <c r="M20" s="15">
        <f t="shared" si="0"/>
        <v>0</v>
      </c>
      <c r="N20" s="17">
        <f t="shared" si="1"/>
        <v>0</v>
      </c>
    </row>
    <row r="21" spans="1:14" x14ac:dyDescent="0.3">
      <c r="A21" s="4">
        <f t="shared" si="2"/>
        <v>13</v>
      </c>
      <c r="B21" s="4">
        <v>2794821</v>
      </c>
      <c r="C21" s="5" t="s">
        <v>70</v>
      </c>
      <c r="D21" s="13"/>
      <c r="E21" s="13"/>
      <c r="F21" s="13"/>
      <c r="G21" s="13"/>
      <c r="H21" s="13"/>
      <c r="I21" s="13"/>
      <c r="J21" s="13"/>
      <c r="K21" s="13"/>
      <c r="L21" s="21">
        <v>0</v>
      </c>
      <c r="M21" s="15">
        <f t="shared" si="0"/>
        <v>0</v>
      </c>
      <c r="N21" s="17">
        <f t="shared" si="1"/>
        <v>0</v>
      </c>
    </row>
    <row r="22" spans="1:14" x14ac:dyDescent="0.3">
      <c r="A22" s="4">
        <f t="shared" si="2"/>
        <v>14</v>
      </c>
      <c r="B22" s="4">
        <v>236481</v>
      </c>
      <c r="C22" s="5" t="s">
        <v>70</v>
      </c>
      <c r="D22" s="13"/>
      <c r="E22" s="13"/>
      <c r="F22" s="13"/>
      <c r="G22" s="13"/>
      <c r="H22" s="13"/>
      <c r="I22" s="13"/>
      <c r="J22" s="13"/>
      <c r="K22" s="13"/>
      <c r="L22" s="21">
        <v>0</v>
      </c>
      <c r="M22" s="15">
        <f t="shared" si="0"/>
        <v>0</v>
      </c>
      <c r="N22" s="17">
        <f t="shared" si="1"/>
        <v>0</v>
      </c>
    </row>
    <row r="23" spans="1:14" x14ac:dyDescent="0.3">
      <c r="A23" s="4">
        <f t="shared" si="2"/>
        <v>15</v>
      </c>
      <c r="B23" s="31" t="s">
        <v>252</v>
      </c>
      <c r="C23" s="5" t="s">
        <v>70</v>
      </c>
      <c r="D23" s="13" t="s">
        <v>200</v>
      </c>
      <c r="E23" s="13"/>
      <c r="F23" s="13"/>
      <c r="G23" s="13"/>
      <c r="H23" s="13"/>
      <c r="I23" s="13"/>
      <c r="J23" s="13"/>
      <c r="K23" s="13"/>
      <c r="L23" s="21">
        <v>0</v>
      </c>
      <c r="M23" s="15">
        <f t="shared" si="0"/>
        <v>0</v>
      </c>
      <c r="N23" s="17">
        <f t="shared" si="1"/>
        <v>0</v>
      </c>
    </row>
    <row r="24" spans="1:14" x14ac:dyDescent="0.3">
      <c r="A24" s="4">
        <f t="shared" si="2"/>
        <v>16</v>
      </c>
      <c r="B24" s="4">
        <v>9154524</v>
      </c>
      <c r="C24" s="5" t="s">
        <v>70</v>
      </c>
      <c r="D24" s="13"/>
      <c r="E24" s="13"/>
      <c r="F24" s="13"/>
      <c r="G24" s="13"/>
      <c r="H24" s="13"/>
      <c r="I24" s="13"/>
      <c r="J24" s="13"/>
      <c r="K24" s="13"/>
      <c r="L24" s="21">
        <v>0</v>
      </c>
      <c r="M24" s="15">
        <f t="shared" si="0"/>
        <v>0</v>
      </c>
      <c r="N24" s="17">
        <f t="shared" si="1"/>
        <v>0</v>
      </c>
    </row>
    <row r="25" spans="1:14" x14ac:dyDescent="0.3">
      <c r="A25" s="4">
        <f t="shared" si="2"/>
        <v>17</v>
      </c>
      <c r="B25" s="31" t="s">
        <v>253</v>
      </c>
      <c r="C25" s="5" t="s">
        <v>70</v>
      </c>
      <c r="D25" s="13"/>
      <c r="E25" s="13"/>
      <c r="F25" s="13"/>
      <c r="G25" s="13"/>
      <c r="H25" s="13"/>
      <c r="I25" s="13"/>
      <c r="J25" s="13"/>
      <c r="K25" s="13"/>
      <c r="L25" s="21">
        <v>0</v>
      </c>
      <c r="M25" s="15">
        <f t="shared" si="0"/>
        <v>0</v>
      </c>
      <c r="N25" s="17">
        <f t="shared" si="1"/>
        <v>0</v>
      </c>
    </row>
    <row r="26" spans="1:14" x14ac:dyDescent="0.3">
      <c r="A26" s="4">
        <f t="shared" si="2"/>
        <v>18</v>
      </c>
      <c r="B26" s="4">
        <v>25459604</v>
      </c>
      <c r="C26" s="5" t="s">
        <v>70</v>
      </c>
      <c r="D26" s="13"/>
      <c r="E26" s="13"/>
      <c r="F26" s="13"/>
      <c r="G26" s="13"/>
      <c r="H26" s="13"/>
      <c r="I26" s="13"/>
      <c r="J26" s="13"/>
      <c r="K26" s="13"/>
      <c r="L26" s="21">
        <v>0</v>
      </c>
      <c r="M26" s="15">
        <f t="shared" si="0"/>
        <v>0</v>
      </c>
      <c r="N26" s="17">
        <f t="shared" si="1"/>
        <v>0</v>
      </c>
    </row>
    <row r="27" spans="1:14" x14ac:dyDescent="0.3">
      <c r="A27" s="4">
        <f t="shared" si="2"/>
        <v>19</v>
      </c>
      <c r="B27" s="4">
        <v>6495078</v>
      </c>
      <c r="C27" s="5" t="s">
        <v>70</v>
      </c>
      <c r="D27" s="13"/>
      <c r="E27" s="13"/>
      <c r="F27" s="13"/>
      <c r="G27" s="13"/>
      <c r="H27" s="13"/>
      <c r="I27" s="13"/>
      <c r="J27" s="13"/>
      <c r="K27" s="13"/>
      <c r="L27" s="21">
        <v>0</v>
      </c>
      <c r="M27" s="15">
        <f t="shared" si="0"/>
        <v>0</v>
      </c>
      <c r="N27" s="17">
        <f t="shared" si="1"/>
        <v>0</v>
      </c>
    </row>
    <row r="28" spans="1:14" x14ac:dyDescent="0.3">
      <c r="A28" s="4">
        <f t="shared" si="2"/>
        <v>20</v>
      </c>
      <c r="B28" s="4">
        <v>9521747</v>
      </c>
      <c r="C28" s="5" t="s">
        <v>70</v>
      </c>
      <c r="D28" s="13"/>
      <c r="E28" s="13"/>
      <c r="F28" s="13"/>
      <c r="G28" s="13"/>
      <c r="H28" s="13"/>
      <c r="I28" s="13"/>
      <c r="J28" s="13"/>
      <c r="K28" s="13"/>
      <c r="L28" s="21">
        <v>0</v>
      </c>
      <c r="M28" s="15">
        <f t="shared" si="0"/>
        <v>0</v>
      </c>
      <c r="N28" s="17">
        <f t="shared" si="1"/>
        <v>0</v>
      </c>
    </row>
    <row r="29" spans="1:14" x14ac:dyDescent="0.3">
      <c r="A29" s="4">
        <f t="shared" si="2"/>
        <v>21</v>
      </c>
      <c r="B29" s="4">
        <v>7850559</v>
      </c>
      <c r="C29" s="5" t="s">
        <v>70</v>
      </c>
      <c r="D29" s="53" t="s">
        <v>76</v>
      </c>
      <c r="E29" s="13"/>
      <c r="F29" s="13"/>
      <c r="G29" s="13"/>
      <c r="H29" s="13"/>
      <c r="I29" s="13"/>
      <c r="J29" s="13"/>
      <c r="K29" s="13"/>
      <c r="L29" s="21">
        <v>1</v>
      </c>
      <c r="M29" s="15">
        <f t="shared" si="0"/>
        <v>1</v>
      </c>
      <c r="N29" s="18">
        <f t="shared" si="1"/>
        <v>1</v>
      </c>
    </row>
    <row r="30" spans="1:14" x14ac:dyDescent="0.3">
      <c r="A30" s="4">
        <f t="shared" si="2"/>
        <v>22</v>
      </c>
      <c r="B30" s="4">
        <v>20020362</v>
      </c>
      <c r="C30" s="5" t="s">
        <v>70</v>
      </c>
      <c r="D30" s="13"/>
      <c r="E30" s="13"/>
      <c r="F30" s="13"/>
      <c r="G30" s="13"/>
      <c r="H30" s="13"/>
      <c r="I30" s="13"/>
      <c r="J30" s="13"/>
      <c r="K30" s="13"/>
      <c r="L30" s="21">
        <v>0</v>
      </c>
      <c r="M30" s="15">
        <f t="shared" si="0"/>
        <v>0</v>
      </c>
      <c r="N30" s="18">
        <f t="shared" si="1"/>
        <v>0</v>
      </c>
    </row>
    <row r="31" spans="1:14" x14ac:dyDescent="0.3">
      <c r="A31" s="4">
        <f t="shared" si="2"/>
        <v>23</v>
      </c>
      <c r="B31" s="4">
        <v>16802775</v>
      </c>
      <c r="C31" s="5" t="s">
        <v>70</v>
      </c>
      <c r="D31" s="13"/>
      <c r="E31" s="13"/>
      <c r="F31" s="13"/>
      <c r="G31" s="13"/>
      <c r="H31" s="13"/>
      <c r="I31" s="13"/>
      <c r="J31" s="13"/>
      <c r="K31" s="13"/>
      <c r="L31" s="21">
        <v>0</v>
      </c>
      <c r="M31" s="15">
        <f t="shared" si="0"/>
        <v>0</v>
      </c>
      <c r="N31" s="18">
        <f t="shared" si="1"/>
        <v>0</v>
      </c>
    </row>
    <row r="32" spans="1:14" x14ac:dyDescent="0.3">
      <c r="A32" s="4">
        <f t="shared" si="2"/>
        <v>24</v>
      </c>
      <c r="B32" s="4">
        <v>25478461</v>
      </c>
      <c r="C32" s="5" t="s">
        <v>70</v>
      </c>
      <c r="D32" s="13"/>
      <c r="E32" s="13"/>
      <c r="F32" s="13"/>
      <c r="G32" s="13"/>
      <c r="H32" s="13"/>
      <c r="I32" s="13"/>
      <c r="J32" s="13"/>
      <c r="K32" s="13"/>
      <c r="L32" s="21">
        <v>0</v>
      </c>
      <c r="M32" s="15">
        <f t="shared" si="0"/>
        <v>0</v>
      </c>
      <c r="N32" s="18">
        <f t="shared" si="1"/>
        <v>0</v>
      </c>
    </row>
    <row r="33" spans="1:14" x14ac:dyDescent="0.3">
      <c r="A33" s="4" t="s">
        <v>75</v>
      </c>
      <c r="B33" s="4">
        <v>43749600</v>
      </c>
      <c r="C33" s="5" t="s">
        <v>70</v>
      </c>
      <c r="D33" s="13"/>
      <c r="E33" s="13"/>
      <c r="F33" s="13"/>
      <c r="G33" s="13"/>
      <c r="H33" s="13"/>
      <c r="I33" s="13"/>
      <c r="J33" s="13"/>
      <c r="K33" s="13"/>
      <c r="L33" s="21">
        <v>0</v>
      </c>
      <c r="M33" s="15">
        <f t="shared" si="0"/>
        <v>0</v>
      </c>
      <c r="N33" s="18">
        <f t="shared" si="1"/>
        <v>0</v>
      </c>
    </row>
    <row r="34" spans="1:14" x14ac:dyDescent="0.3">
      <c r="A34" s="4">
        <v>26</v>
      </c>
      <c r="B34" s="4">
        <v>6777186</v>
      </c>
      <c r="C34" s="5" t="s">
        <v>70</v>
      </c>
      <c r="D34" s="13"/>
      <c r="E34" s="13"/>
      <c r="F34" s="13"/>
      <c r="G34" s="13"/>
      <c r="H34" s="13"/>
      <c r="I34" s="13"/>
      <c r="J34" s="13"/>
      <c r="K34" s="13"/>
      <c r="L34" s="21">
        <v>0</v>
      </c>
      <c r="M34" s="15">
        <f t="shared" si="0"/>
        <v>0</v>
      </c>
      <c r="N34" s="18">
        <f t="shared" si="1"/>
        <v>0</v>
      </c>
    </row>
    <row r="35" spans="1:14" x14ac:dyDescent="0.3">
      <c r="A35" s="4">
        <f t="shared" si="2"/>
        <v>27</v>
      </c>
      <c r="B35" s="4">
        <v>7230228</v>
      </c>
      <c r="C35" s="5" t="s">
        <v>70</v>
      </c>
      <c r="D35" s="13"/>
      <c r="E35" s="13"/>
      <c r="F35" s="13"/>
      <c r="G35" s="13"/>
      <c r="H35" s="13"/>
      <c r="I35" s="13"/>
      <c r="J35" s="13"/>
      <c r="K35" s="13"/>
      <c r="L35" s="21">
        <v>0</v>
      </c>
      <c r="M35" s="15">
        <f t="shared" si="0"/>
        <v>0</v>
      </c>
      <c r="N35" s="18">
        <f t="shared" si="1"/>
        <v>0</v>
      </c>
    </row>
    <row r="36" spans="1:14" x14ac:dyDescent="0.3">
      <c r="A36" s="4">
        <f t="shared" si="2"/>
        <v>28</v>
      </c>
      <c r="B36" s="4">
        <v>9887788</v>
      </c>
      <c r="C36" s="5" t="s">
        <v>70</v>
      </c>
      <c r="D36" s="13"/>
      <c r="E36" s="13"/>
      <c r="F36" s="13"/>
      <c r="G36" s="13"/>
      <c r="H36" s="13"/>
      <c r="I36" s="13"/>
      <c r="J36" s="13"/>
      <c r="K36" s="13"/>
      <c r="L36" s="21">
        <v>0</v>
      </c>
      <c r="M36" s="15">
        <f t="shared" si="0"/>
        <v>0</v>
      </c>
      <c r="N36" s="18">
        <f t="shared" si="1"/>
        <v>0</v>
      </c>
    </row>
    <row r="37" spans="1:14" x14ac:dyDescent="0.3">
      <c r="A37" s="4">
        <f t="shared" si="2"/>
        <v>29</v>
      </c>
      <c r="B37" s="4">
        <v>7521119</v>
      </c>
      <c r="C37" s="5" t="s">
        <v>70</v>
      </c>
      <c r="D37" s="13"/>
      <c r="E37" s="13"/>
      <c r="F37" s="13"/>
      <c r="G37" s="13"/>
      <c r="H37" s="13"/>
      <c r="I37" s="13"/>
      <c r="J37" s="13"/>
      <c r="K37" s="13"/>
      <c r="L37" s="21">
        <v>0</v>
      </c>
      <c r="M37" s="15">
        <f t="shared" si="0"/>
        <v>0</v>
      </c>
      <c r="N37" s="18">
        <f t="shared" si="1"/>
        <v>0</v>
      </c>
    </row>
    <row r="38" spans="1:14" x14ac:dyDescent="0.3">
      <c r="A38" s="4">
        <f t="shared" si="2"/>
        <v>30</v>
      </c>
      <c r="B38" s="4">
        <v>10136751</v>
      </c>
      <c r="C38" s="5" t="s">
        <v>70</v>
      </c>
      <c r="D38" s="13"/>
      <c r="E38" s="13"/>
      <c r="F38" s="13"/>
      <c r="G38" s="13"/>
      <c r="H38" s="13"/>
      <c r="I38" s="13"/>
      <c r="J38" s="13"/>
      <c r="K38" s="13"/>
      <c r="L38" s="21">
        <v>0</v>
      </c>
      <c r="M38" s="15">
        <f t="shared" si="0"/>
        <v>0</v>
      </c>
      <c r="N38" s="18">
        <f t="shared" si="1"/>
        <v>0</v>
      </c>
    </row>
    <row r="39" spans="1:14" x14ac:dyDescent="0.3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1:14" x14ac:dyDescent="0.3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 x14ac:dyDescent="0.3">
      <c r="A41" s="10"/>
      <c r="B41" s="10"/>
      <c r="C41" s="10"/>
      <c r="D41" s="10"/>
      <c r="F41" s="10"/>
      <c r="H41" s="10"/>
      <c r="J41" s="10"/>
      <c r="L41" s="10"/>
      <c r="M41" s="10"/>
      <c r="N41" s="10"/>
    </row>
    <row r="42" spans="1:14" x14ac:dyDescent="0.3">
      <c r="A42" s="10"/>
      <c r="B42" s="10"/>
      <c r="C42" s="10"/>
      <c r="D42" s="10"/>
      <c r="F42" s="10"/>
      <c r="H42" s="10"/>
      <c r="J42" s="10"/>
      <c r="L42" s="10"/>
      <c r="M42" s="10"/>
      <c r="N42" s="10"/>
    </row>
    <row r="43" spans="1:14" x14ac:dyDescent="0.3">
      <c r="C43" s="3"/>
      <c r="D43" s="3"/>
      <c r="E43" s="11"/>
      <c r="F43" s="3"/>
      <c r="G43" s="11"/>
      <c r="H43" s="3"/>
      <c r="I43" s="11"/>
      <c r="J43" s="3"/>
      <c r="K43" s="11"/>
      <c r="L43" s="11"/>
      <c r="M43" s="11"/>
      <c r="N43" s="11"/>
    </row>
    <row r="44" spans="1:14" x14ac:dyDescent="0.3">
      <c r="C44" s="3"/>
      <c r="D44" s="3"/>
      <c r="E44" s="11"/>
      <c r="F44" s="3"/>
      <c r="G44" s="11"/>
      <c r="H44" s="3"/>
      <c r="I44" s="11"/>
      <c r="J44" s="3"/>
      <c r="K44" s="11"/>
    </row>
    <row r="45" spans="1:14" x14ac:dyDescent="0.3">
      <c r="C45" s="3"/>
      <c r="D45" s="3"/>
      <c r="E45" s="11"/>
      <c r="F45" s="3"/>
      <c r="G45" s="11"/>
      <c r="H45" s="3"/>
      <c r="I45" s="11"/>
      <c r="J45" s="3"/>
      <c r="K45" s="11"/>
    </row>
    <row r="46" spans="1:14" x14ac:dyDescent="0.3">
      <c r="C46" s="3"/>
      <c r="D46" s="3"/>
      <c r="E46" s="11"/>
      <c r="F46" s="3"/>
      <c r="G46" s="11"/>
      <c r="H46" s="3"/>
      <c r="I46" s="11"/>
      <c r="J46" s="3"/>
      <c r="K46" s="11"/>
    </row>
  </sheetData>
  <mergeCells count="1">
    <mergeCell ref="A1:N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63FE8-D830-4811-A0BB-1A897A738057}">
  <dimension ref="A1:N47"/>
  <sheetViews>
    <sheetView zoomScale="70" zoomScaleNormal="70" workbookViewId="0">
      <selection activeCell="L4" sqref="L4:N6"/>
    </sheetView>
  </sheetViews>
  <sheetFormatPr baseColWidth="10" defaultRowHeight="14.4" x14ac:dyDescent="0.3"/>
  <cols>
    <col min="1" max="2" width="11.5546875" style="2"/>
    <col min="3" max="3" width="20.77734375" style="2" customWidth="1"/>
    <col min="4" max="4" width="10.77734375" style="2" customWidth="1"/>
    <col min="5" max="5" width="10.77734375" style="10" customWidth="1"/>
    <col min="6" max="6" width="10.77734375" style="2" customWidth="1"/>
    <col min="7" max="7" width="10.77734375" style="10" customWidth="1"/>
    <col min="8" max="8" width="10.77734375" style="2" customWidth="1"/>
    <col min="9" max="9" width="10.77734375" style="10" customWidth="1"/>
    <col min="10" max="10" width="10.77734375" style="2" customWidth="1"/>
    <col min="11" max="11" width="10.77734375" style="10" customWidth="1"/>
    <col min="12" max="14" width="11.5546875" style="2"/>
  </cols>
  <sheetData>
    <row r="1" spans="1:14" s="9" customFormat="1" x14ac:dyDescent="0.3">
      <c r="A1" s="52" t="s">
        <v>136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s="9" customForma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C3" s="5" t="s">
        <v>123</v>
      </c>
      <c r="D3" s="4">
        <v>3</v>
      </c>
      <c r="E3" s="19"/>
      <c r="L3" s="4" t="s">
        <v>106</v>
      </c>
      <c r="M3" s="4" t="s">
        <v>107</v>
      </c>
      <c r="N3" s="4" t="s">
        <v>108</v>
      </c>
    </row>
    <row r="4" spans="1:14" x14ac:dyDescent="0.3">
      <c r="C4" s="5" t="s">
        <v>124</v>
      </c>
      <c r="D4" s="4">
        <v>2</v>
      </c>
      <c r="E4" s="19"/>
      <c r="L4" s="12">
        <f>+SUM(L9:L43)</f>
        <v>6</v>
      </c>
      <c r="M4" s="12">
        <f>+SUM(M9:M43)</f>
        <v>6</v>
      </c>
      <c r="N4" s="18">
        <f>+SUM(N9:N45)</f>
        <v>16</v>
      </c>
    </row>
    <row r="5" spans="1:14" x14ac:dyDescent="0.3">
      <c r="C5" s="5" t="s">
        <v>125</v>
      </c>
      <c r="D5" s="4">
        <v>1</v>
      </c>
      <c r="E5" s="19"/>
      <c r="L5" s="12">
        <f>+COUNT(L9:L43)</f>
        <v>28</v>
      </c>
      <c r="M5" s="12">
        <f>+COUNT(M9:M43)</f>
        <v>28</v>
      </c>
      <c r="N5" s="18">
        <f>COUNT(N9:N18)*D3+COUNT(N19:N28)*D4+COUNT(N29:N38)*D5+COUNT(N39:N45)</f>
        <v>55</v>
      </c>
    </row>
    <row r="6" spans="1:14" x14ac:dyDescent="0.3">
      <c r="L6" s="14">
        <f>+L4/L5</f>
        <v>0.21428571428571427</v>
      </c>
      <c r="M6" s="14">
        <f>+M4/M5</f>
        <v>0.21428571428571427</v>
      </c>
      <c r="N6" s="44">
        <f>+N4/N5</f>
        <v>0.29090909090909089</v>
      </c>
    </row>
    <row r="8" spans="1:14" x14ac:dyDescent="0.3">
      <c r="A8" s="4" t="s">
        <v>109</v>
      </c>
      <c r="B8" s="4" t="s">
        <v>110</v>
      </c>
      <c r="C8" s="5" t="s">
        <v>111</v>
      </c>
      <c r="D8" s="5" t="s">
        <v>112</v>
      </c>
      <c r="E8" s="13"/>
      <c r="F8" s="5" t="s">
        <v>113</v>
      </c>
      <c r="G8" s="13"/>
      <c r="H8" s="5" t="s">
        <v>114</v>
      </c>
      <c r="I8" s="13"/>
      <c r="J8" s="5" t="s">
        <v>115</v>
      </c>
      <c r="K8" s="13"/>
      <c r="L8" s="21" t="s">
        <v>141</v>
      </c>
      <c r="M8" s="4"/>
      <c r="N8" s="4"/>
    </row>
    <row r="9" spans="1:14" x14ac:dyDescent="0.3">
      <c r="A9" s="4">
        <v>1</v>
      </c>
      <c r="B9" s="23" t="s">
        <v>254</v>
      </c>
      <c r="C9" s="5" t="s">
        <v>37</v>
      </c>
      <c r="D9" s="13" t="s">
        <v>87</v>
      </c>
      <c r="E9" s="13"/>
      <c r="F9" s="53" t="s">
        <v>88</v>
      </c>
      <c r="G9" s="13"/>
      <c r="H9" s="13"/>
      <c r="I9" s="13"/>
      <c r="J9" s="13"/>
      <c r="K9" s="13"/>
      <c r="L9" s="21">
        <v>1</v>
      </c>
      <c r="M9" s="15">
        <f t="shared" ref="M9:M38" si="0">+IF(L9="",IF(LEFT(A9,3)="Acc","",1),L9)</f>
        <v>1</v>
      </c>
      <c r="N9" s="16">
        <f t="shared" ref="N9:N38" si="1">+IF(M9="","",IF(M9&gt;0,IF(AND(A9&gt;=1,A9&lt;=10),$D$3,IF(AND(A9&gt;=11,A9&lt;=20),$D$4,IF(AND(A9&gt;=21,A9&lt;=30),$D$5,IF(LEFT(A9,3)="Acc",1,"")))),M9))</f>
        <v>3</v>
      </c>
    </row>
    <row r="10" spans="1:14" x14ac:dyDescent="0.3">
      <c r="A10" s="4">
        <f>+A9+1</f>
        <v>2</v>
      </c>
      <c r="B10" s="23" t="s">
        <v>255</v>
      </c>
      <c r="C10" s="5" t="s">
        <v>37</v>
      </c>
      <c r="D10" s="13"/>
      <c r="E10" s="13"/>
      <c r="F10" s="13"/>
      <c r="G10" s="13"/>
      <c r="H10" s="13"/>
      <c r="I10" s="13"/>
      <c r="J10" s="13"/>
      <c r="K10" s="13"/>
      <c r="L10" s="21">
        <v>0</v>
      </c>
      <c r="M10" s="15">
        <f t="shared" si="0"/>
        <v>0</v>
      </c>
      <c r="N10" s="16">
        <f>+IF(M10="","",IF(M10&gt;0,IF(AND(A10&gt;=1,A10&lt;=10),$D$3,IF(AND(A10&gt;=11,A10&lt;=20),$D$4,IF(AND(A10&gt;=21,A10&lt;=30),$D$5,IF(LEFT(A10,3)="Acc",1,"")))),M10))</f>
        <v>0</v>
      </c>
    </row>
    <row r="11" spans="1:14" x14ac:dyDescent="0.3">
      <c r="A11" s="4">
        <f t="shared" ref="A11:A38" si="2">+A10+1</f>
        <v>3</v>
      </c>
      <c r="B11" s="38" t="s">
        <v>256</v>
      </c>
      <c r="C11" s="5" t="s">
        <v>37</v>
      </c>
      <c r="D11" s="32" t="s">
        <v>199</v>
      </c>
      <c r="E11" s="13"/>
      <c r="F11" s="13"/>
      <c r="G11" s="13"/>
      <c r="H11" s="13"/>
      <c r="I11" s="13"/>
      <c r="J11" s="13"/>
      <c r="K11" s="32" t="s">
        <v>257</v>
      </c>
      <c r="L11" s="21">
        <v>1</v>
      </c>
      <c r="M11" s="15">
        <f t="shared" si="0"/>
        <v>1</v>
      </c>
      <c r="N11" s="16">
        <f t="shared" si="1"/>
        <v>3</v>
      </c>
    </row>
    <row r="12" spans="1:14" x14ac:dyDescent="0.3">
      <c r="A12" s="4">
        <f t="shared" si="2"/>
        <v>4</v>
      </c>
      <c r="B12" s="31" t="s">
        <v>258</v>
      </c>
      <c r="C12" s="5" t="s">
        <v>37</v>
      </c>
      <c r="D12" s="53" t="s">
        <v>259</v>
      </c>
      <c r="E12" s="13"/>
      <c r="F12" s="13" t="s">
        <v>22</v>
      </c>
      <c r="G12" s="13"/>
      <c r="H12" s="13" t="s">
        <v>260</v>
      </c>
      <c r="I12" s="13"/>
      <c r="J12" s="13"/>
      <c r="K12" s="13"/>
      <c r="L12" s="21">
        <v>1</v>
      </c>
      <c r="M12" s="15">
        <f t="shared" si="0"/>
        <v>1</v>
      </c>
      <c r="N12" s="16">
        <f t="shared" si="1"/>
        <v>3</v>
      </c>
    </row>
    <row r="13" spans="1:14" x14ac:dyDescent="0.3">
      <c r="A13" s="4">
        <f t="shared" si="2"/>
        <v>5</v>
      </c>
      <c r="B13" s="31" t="s">
        <v>261</v>
      </c>
      <c r="C13" s="5" t="s">
        <v>37</v>
      </c>
      <c r="D13" s="53" t="s">
        <v>259</v>
      </c>
      <c r="E13" s="13"/>
      <c r="F13" s="53" t="s">
        <v>13</v>
      </c>
      <c r="G13" s="13"/>
      <c r="H13" s="53" t="s">
        <v>11</v>
      </c>
      <c r="I13" s="13"/>
      <c r="J13" s="13"/>
      <c r="K13" s="13"/>
      <c r="L13" s="21">
        <v>1</v>
      </c>
      <c r="M13" s="15">
        <f t="shared" si="0"/>
        <v>1</v>
      </c>
      <c r="N13" s="16">
        <f t="shared" si="1"/>
        <v>3</v>
      </c>
    </row>
    <row r="14" spans="1:14" x14ac:dyDescent="0.3">
      <c r="A14" s="4">
        <f t="shared" si="2"/>
        <v>6</v>
      </c>
      <c r="B14" s="23" t="s">
        <v>262</v>
      </c>
      <c r="C14" s="5" t="s">
        <v>37</v>
      </c>
      <c r="D14" s="53" t="s">
        <v>11</v>
      </c>
      <c r="E14" s="13"/>
      <c r="F14" s="13"/>
      <c r="G14" s="13"/>
      <c r="H14" s="13"/>
      <c r="I14" s="13"/>
      <c r="J14" s="13"/>
      <c r="K14" s="13"/>
      <c r="L14" s="21">
        <v>1</v>
      </c>
      <c r="M14" s="15">
        <f t="shared" si="0"/>
        <v>1</v>
      </c>
      <c r="N14" s="16">
        <f t="shared" si="1"/>
        <v>3</v>
      </c>
    </row>
    <row r="15" spans="1:14" x14ac:dyDescent="0.3">
      <c r="A15" s="4">
        <f t="shared" si="2"/>
        <v>7</v>
      </c>
      <c r="B15" s="36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6"/>
      <c r="N15" s="36"/>
    </row>
    <row r="16" spans="1:14" x14ac:dyDescent="0.3">
      <c r="A16" s="4">
        <f t="shared" si="2"/>
        <v>8</v>
      </c>
      <c r="B16" s="12">
        <v>10099743</v>
      </c>
      <c r="C16" s="13" t="s">
        <v>37</v>
      </c>
      <c r="D16" s="13"/>
      <c r="E16" s="13"/>
      <c r="F16" s="13"/>
      <c r="G16" s="13"/>
      <c r="H16" s="13"/>
      <c r="I16" s="13"/>
      <c r="J16" s="13"/>
      <c r="K16" s="13"/>
      <c r="L16" s="21">
        <v>0</v>
      </c>
      <c r="M16" s="15">
        <f t="shared" si="0"/>
        <v>0</v>
      </c>
      <c r="N16" s="16">
        <f t="shared" si="1"/>
        <v>0</v>
      </c>
    </row>
    <row r="17" spans="1:14" x14ac:dyDescent="0.3">
      <c r="A17" s="4">
        <f t="shared" si="2"/>
        <v>9</v>
      </c>
      <c r="B17" s="31" t="s">
        <v>263</v>
      </c>
      <c r="C17" s="5" t="s">
        <v>37</v>
      </c>
      <c r="D17" s="13" t="s">
        <v>236</v>
      </c>
      <c r="E17" s="13"/>
      <c r="F17" s="13"/>
      <c r="G17" s="13"/>
      <c r="H17" s="13"/>
      <c r="I17" s="13"/>
      <c r="J17" s="13"/>
      <c r="K17" s="13"/>
      <c r="L17" s="21">
        <v>0</v>
      </c>
      <c r="M17" s="15">
        <f t="shared" si="0"/>
        <v>0</v>
      </c>
      <c r="N17" s="16">
        <f t="shared" si="1"/>
        <v>0</v>
      </c>
    </row>
    <row r="18" spans="1:14" x14ac:dyDescent="0.3">
      <c r="A18" s="4">
        <f t="shared" si="2"/>
        <v>10</v>
      </c>
      <c r="B18" s="4">
        <v>21255991</v>
      </c>
      <c r="C18" s="5" t="s">
        <v>37</v>
      </c>
      <c r="D18" s="13"/>
      <c r="E18" s="13"/>
      <c r="F18" s="13"/>
      <c r="G18" s="13"/>
      <c r="H18" s="13"/>
      <c r="I18" s="13"/>
      <c r="J18" s="13"/>
      <c r="K18" s="13"/>
      <c r="L18" s="21">
        <v>0</v>
      </c>
      <c r="M18" s="15">
        <f t="shared" si="0"/>
        <v>0</v>
      </c>
      <c r="N18" s="16">
        <f t="shared" si="1"/>
        <v>0</v>
      </c>
    </row>
    <row r="19" spans="1:14" x14ac:dyDescent="0.3">
      <c r="A19" s="4">
        <f t="shared" si="2"/>
        <v>11</v>
      </c>
      <c r="B19" s="31" t="s">
        <v>264</v>
      </c>
      <c r="C19" s="5" t="s">
        <v>37</v>
      </c>
      <c r="D19" s="13" t="s">
        <v>265</v>
      </c>
      <c r="E19" s="13"/>
      <c r="F19" s="13" t="s">
        <v>98</v>
      </c>
      <c r="G19" s="13"/>
      <c r="H19" s="13" t="s">
        <v>266</v>
      </c>
      <c r="I19" s="13"/>
      <c r="J19" s="13"/>
      <c r="K19" s="13"/>
      <c r="L19" s="21">
        <v>0</v>
      </c>
      <c r="M19" s="15">
        <f t="shared" si="0"/>
        <v>0</v>
      </c>
      <c r="N19" s="17">
        <f t="shared" si="1"/>
        <v>0</v>
      </c>
    </row>
    <row r="20" spans="1:14" x14ac:dyDescent="0.3">
      <c r="A20" s="4">
        <f t="shared" si="2"/>
        <v>12</v>
      </c>
      <c r="B20" s="23" t="s">
        <v>267</v>
      </c>
      <c r="C20" s="5" t="s">
        <v>37</v>
      </c>
      <c r="D20" s="13"/>
      <c r="E20" s="13"/>
      <c r="F20" s="13"/>
      <c r="G20" s="13"/>
      <c r="H20" s="13"/>
      <c r="I20" s="13"/>
      <c r="J20" s="13"/>
      <c r="K20" s="13"/>
      <c r="L20" s="21">
        <v>0</v>
      </c>
      <c r="M20" s="15">
        <f t="shared" si="0"/>
        <v>0</v>
      </c>
      <c r="N20" s="17">
        <f t="shared" si="1"/>
        <v>0</v>
      </c>
    </row>
    <row r="21" spans="1:14" x14ac:dyDescent="0.3">
      <c r="A21" s="4">
        <f t="shared" si="2"/>
        <v>13</v>
      </c>
      <c r="B21" s="23" t="s">
        <v>268</v>
      </c>
      <c r="C21" s="13" t="s">
        <v>37</v>
      </c>
      <c r="D21" s="13" t="s">
        <v>91</v>
      </c>
      <c r="E21" s="13"/>
      <c r="F21" s="13" t="s">
        <v>92</v>
      </c>
      <c r="G21" s="13"/>
      <c r="H21" s="13" t="s">
        <v>93</v>
      </c>
      <c r="I21" s="13"/>
      <c r="J21" s="13"/>
      <c r="K21" s="13"/>
      <c r="L21" s="21">
        <v>0</v>
      </c>
      <c r="M21" s="15">
        <f t="shared" si="0"/>
        <v>0</v>
      </c>
      <c r="N21" s="17">
        <f t="shared" si="1"/>
        <v>0</v>
      </c>
    </row>
    <row r="22" spans="1:14" x14ac:dyDescent="0.3">
      <c r="A22" s="4">
        <f t="shared" si="2"/>
        <v>14</v>
      </c>
      <c r="B22" s="12">
        <v>45566461</v>
      </c>
      <c r="C22" s="13" t="s">
        <v>37</v>
      </c>
      <c r="D22" s="13" t="s">
        <v>85</v>
      </c>
      <c r="E22" s="13"/>
      <c r="F22" s="13"/>
      <c r="G22" s="13"/>
      <c r="H22" s="13"/>
      <c r="I22" s="13"/>
      <c r="J22" s="13"/>
      <c r="K22" s="13"/>
      <c r="L22" s="21">
        <v>0</v>
      </c>
      <c r="M22" s="15">
        <f t="shared" si="0"/>
        <v>0</v>
      </c>
      <c r="N22" s="17">
        <f t="shared" si="1"/>
        <v>0</v>
      </c>
    </row>
    <row r="23" spans="1:14" x14ac:dyDescent="0.3">
      <c r="A23" s="4">
        <f t="shared" si="2"/>
        <v>15</v>
      </c>
      <c r="B23" s="36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6"/>
      <c r="N23" s="36"/>
    </row>
    <row r="24" spans="1:14" x14ac:dyDescent="0.3">
      <c r="A24" s="4">
        <f t="shared" si="2"/>
        <v>16</v>
      </c>
      <c r="B24" s="12">
        <v>6861436</v>
      </c>
      <c r="C24" s="13" t="s">
        <v>37</v>
      </c>
      <c r="D24" s="13"/>
      <c r="E24" s="13"/>
      <c r="F24" s="13"/>
      <c r="G24" s="13"/>
      <c r="H24" s="13"/>
      <c r="I24" s="13"/>
      <c r="J24" s="13"/>
      <c r="K24" s="13"/>
      <c r="L24" s="21">
        <v>0</v>
      </c>
      <c r="M24" s="15">
        <f t="shared" si="0"/>
        <v>0</v>
      </c>
      <c r="N24" s="17">
        <f t="shared" si="1"/>
        <v>0</v>
      </c>
    </row>
    <row r="25" spans="1:14" x14ac:dyDescent="0.3">
      <c r="A25" s="4">
        <f t="shared" si="2"/>
        <v>17</v>
      </c>
      <c r="B25" s="12">
        <v>24710373</v>
      </c>
      <c r="C25" s="13" t="s">
        <v>37</v>
      </c>
      <c r="D25" s="13"/>
      <c r="E25" s="13"/>
      <c r="F25" s="13"/>
      <c r="G25" s="13"/>
      <c r="H25" s="13"/>
      <c r="I25" s="13"/>
      <c r="J25" s="13"/>
      <c r="K25" s="13"/>
      <c r="L25" s="21">
        <v>0</v>
      </c>
      <c r="M25" s="15">
        <f t="shared" si="0"/>
        <v>0</v>
      </c>
      <c r="N25" s="17">
        <f t="shared" si="1"/>
        <v>0</v>
      </c>
    </row>
    <row r="26" spans="1:14" x14ac:dyDescent="0.3">
      <c r="A26" s="4">
        <f t="shared" si="2"/>
        <v>18</v>
      </c>
      <c r="B26" s="12">
        <v>40556371</v>
      </c>
      <c r="C26" s="13" t="s">
        <v>37</v>
      </c>
      <c r="D26" s="13"/>
      <c r="E26" s="13"/>
      <c r="F26" s="13"/>
      <c r="G26" s="13"/>
      <c r="H26" s="13"/>
      <c r="I26" s="13"/>
      <c r="J26" s="13"/>
      <c r="K26" s="13"/>
      <c r="L26" s="21">
        <v>0</v>
      </c>
      <c r="M26" s="15">
        <f t="shared" si="0"/>
        <v>0</v>
      </c>
      <c r="N26" s="17">
        <f t="shared" si="1"/>
        <v>0</v>
      </c>
    </row>
    <row r="27" spans="1:14" x14ac:dyDescent="0.3">
      <c r="A27" s="4">
        <f t="shared" si="2"/>
        <v>19</v>
      </c>
      <c r="B27" s="12">
        <v>8138204</v>
      </c>
      <c r="C27" s="13" t="s">
        <v>37</v>
      </c>
      <c r="D27" s="13"/>
      <c r="E27" s="13"/>
      <c r="F27" s="13"/>
      <c r="G27" s="13"/>
      <c r="H27" s="13"/>
      <c r="I27" s="13"/>
      <c r="J27" s="13"/>
      <c r="K27" s="13"/>
      <c r="L27" s="21">
        <v>0</v>
      </c>
      <c r="M27" s="15">
        <f t="shared" si="0"/>
        <v>0</v>
      </c>
      <c r="N27" s="17">
        <f t="shared" si="1"/>
        <v>0</v>
      </c>
    </row>
    <row r="28" spans="1:14" x14ac:dyDescent="0.3">
      <c r="A28" s="4">
        <f t="shared" si="2"/>
        <v>20</v>
      </c>
      <c r="B28" s="12">
        <v>43058756</v>
      </c>
      <c r="C28" s="13" t="s">
        <v>37</v>
      </c>
      <c r="D28" s="13" t="s">
        <v>84</v>
      </c>
      <c r="E28" s="13"/>
      <c r="F28" s="13" t="s">
        <v>85</v>
      </c>
      <c r="G28" s="13"/>
      <c r="H28" s="13" t="s">
        <v>86</v>
      </c>
      <c r="I28" s="13"/>
      <c r="J28" s="13"/>
      <c r="K28" s="13"/>
      <c r="L28" s="21">
        <v>0</v>
      </c>
      <c r="M28" s="15">
        <f t="shared" si="0"/>
        <v>0</v>
      </c>
      <c r="N28" s="17">
        <f t="shared" si="1"/>
        <v>0</v>
      </c>
    </row>
    <row r="29" spans="1:14" x14ac:dyDescent="0.3">
      <c r="A29" s="4">
        <f t="shared" si="2"/>
        <v>21</v>
      </c>
      <c r="B29" s="12">
        <v>2730140</v>
      </c>
      <c r="C29" s="13" t="s">
        <v>37</v>
      </c>
      <c r="D29" s="13"/>
      <c r="E29" s="13"/>
      <c r="F29" s="13"/>
      <c r="G29" s="13"/>
      <c r="H29" s="13"/>
      <c r="I29" s="13"/>
      <c r="J29" s="13"/>
      <c r="K29" s="13"/>
      <c r="L29" s="21">
        <v>0</v>
      </c>
      <c r="M29" s="15">
        <f t="shared" si="0"/>
        <v>0</v>
      </c>
      <c r="N29" s="18">
        <f t="shared" si="1"/>
        <v>0</v>
      </c>
    </row>
    <row r="30" spans="1:14" x14ac:dyDescent="0.3">
      <c r="A30" s="4">
        <f t="shared" si="2"/>
        <v>22</v>
      </c>
      <c r="B30" s="12">
        <v>10714591</v>
      </c>
      <c r="C30" s="13" t="s">
        <v>37</v>
      </c>
      <c r="D30" s="13"/>
      <c r="E30" s="13"/>
      <c r="F30" s="13"/>
      <c r="G30" s="13"/>
      <c r="H30" s="13"/>
      <c r="I30" s="13"/>
      <c r="J30" s="13"/>
      <c r="K30" s="13"/>
      <c r="L30" s="21">
        <v>0</v>
      </c>
      <c r="M30" s="15">
        <f t="shared" si="0"/>
        <v>0</v>
      </c>
      <c r="N30" s="18">
        <f t="shared" si="1"/>
        <v>0</v>
      </c>
    </row>
    <row r="31" spans="1:14" x14ac:dyDescent="0.3">
      <c r="A31" s="4">
        <f t="shared" si="2"/>
        <v>23</v>
      </c>
      <c r="B31" s="12">
        <v>24489451</v>
      </c>
      <c r="C31" s="13" t="s">
        <v>37</v>
      </c>
      <c r="D31" s="13"/>
      <c r="E31" s="13"/>
      <c r="F31" s="13"/>
      <c r="G31" s="13"/>
      <c r="H31" s="13"/>
      <c r="I31" s="13"/>
      <c r="J31" s="13"/>
      <c r="K31" s="13"/>
      <c r="L31" s="21">
        <v>0</v>
      </c>
      <c r="M31" s="15">
        <f t="shared" si="0"/>
        <v>0</v>
      </c>
      <c r="N31" s="18">
        <f t="shared" si="1"/>
        <v>0</v>
      </c>
    </row>
    <row r="32" spans="1:14" x14ac:dyDescent="0.3">
      <c r="A32" s="4">
        <f t="shared" si="2"/>
        <v>24</v>
      </c>
      <c r="B32" s="12">
        <v>27749222</v>
      </c>
      <c r="C32" s="13" t="s">
        <v>37</v>
      </c>
      <c r="D32" s="13"/>
      <c r="E32" s="13"/>
      <c r="F32" s="13"/>
      <c r="G32" s="13"/>
      <c r="H32" s="13"/>
      <c r="I32" s="13"/>
      <c r="J32" s="13"/>
      <c r="K32" s="13"/>
      <c r="L32" s="21">
        <v>0</v>
      </c>
      <c r="M32" s="15">
        <f t="shared" si="0"/>
        <v>0</v>
      </c>
      <c r="N32" s="18">
        <f t="shared" si="1"/>
        <v>0</v>
      </c>
    </row>
    <row r="33" spans="1:14" x14ac:dyDescent="0.3">
      <c r="A33" s="4">
        <f t="shared" si="2"/>
        <v>25</v>
      </c>
      <c r="B33" s="12">
        <v>9928827</v>
      </c>
      <c r="C33" s="13" t="s">
        <v>37</v>
      </c>
      <c r="D33" s="13"/>
      <c r="E33" s="13"/>
      <c r="F33" s="13"/>
      <c r="G33" s="13"/>
      <c r="H33" s="13"/>
      <c r="I33" s="13"/>
      <c r="J33" s="13"/>
      <c r="K33" s="13"/>
      <c r="L33" s="21">
        <v>0</v>
      </c>
      <c r="M33" s="15">
        <f t="shared" si="0"/>
        <v>0</v>
      </c>
      <c r="N33" s="18">
        <f t="shared" si="1"/>
        <v>0</v>
      </c>
    </row>
    <row r="34" spans="1:14" x14ac:dyDescent="0.3">
      <c r="A34" s="4">
        <f t="shared" si="2"/>
        <v>26</v>
      </c>
      <c r="B34" s="12">
        <v>15427702</v>
      </c>
      <c r="C34" s="13" t="s">
        <v>37</v>
      </c>
      <c r="D34" s="13" t="s">
        <v>90</v>
      </c>
      <c r="E34" s="13"/>
      <c r="F34" s="53" t="s">
        <v>11</v>
      </c>
      <c r="G34" s="13"/>
      <c r="H34" s="13"/>
      <c r="I34" s="13"/>
      <c r="J34" s="13"/>
      <c r="K34" s="13"/>
      <c r="L34" s="21">
        <v>1</v>
      </c>
      <c r="M34" s="15">
        <f t="shared" si="0"/>
        <v>1</v>
      </c>
      <c r="N34" s="18">
        <f t="shared" si="1"/>
        <v>1</v>
      </c>
    </row>
    <row r="35" spans="1:14" x14ac:dyDescent="0.3">
      <c r="A35" s="4">
        <f t="shared" si="2"/>
        <v>27</v>
      </c>
      <c r="B35" s="12">
        <v>27853010</v>
      </c>
      <c r="C35" s="13" t="s">
        <v>37</v>
      </c>
      <c r="D35" s="13"/>
      <c r="E35" s="13"/>
      <c r="F35" s="13"/>
      <c r="G35" s="13"/>
      <c r="H35" s="13"/>
      <c r="I35" s="13"/>
      <c r="J35" s="13"/>
      <c r="K35" s="13"/>
      <c r="L35" s="21">
        <v>0</v>
      </c>
      <c r="M35" s="15">
        <f t="shared" si="0"/>
        <v>0</v>
      </c>
      <c r="N35" s="18">
        <f t="shared" si="1"/>
        <v>0</v>
      </c>
    </row>
    <row r="36" spans="1:14" x14ac:dyDescent="0.3">
      <c r="A36" s="4">
        <f t="shared" si="2"/>
        <v>28</v>
      </c>
      <c r="B36" s="12">
        <v>40459760</v>
      </c>
      <c r="C36" s="13" t="s">
        <v>37</v>
      </c>
      <c r="D36" s="13"/>
      <c r="E36" s="13"/>
      <c r="F36" s="13"/>
      <c r="G36" s="13"/>
      <c r="H36" s="13"/>
      <c r="I36" s="13"/>
      <c r="J36" s="13"/>
      <c r="K36" s="13"/>
      <c r="L36" s="21">
        <v>0</v>
      </c>
      <c r="M36" s="15">
        <f t="shared" si="0"/>
        <v>0</v>
      </c>
      <c r="N36" s="18">
        <f t="shared" si="1"/>
        <v>0</v>
      </c>
    </row>
    <row r="37" spans="1:14" x14ac:dyDescent="0.3">
      <c r="A37" s="4">
        <f t="shared" si="2"/>
        <v>29</v>
      </c>
      <c r="B37" s="12">
        <v>33949567</v>
      </c>
      <c r="C37" s="13" t="s">
        <v>37</v>
      </c>
      <c r="D37" s="13"/>
      <c r="E37" s="13"/>
      <c r="F37" s="13"/>
      <c r="G37" s="13"/>
      <c r="H37" s="13"/>
      <c r="I37" s="13"/>
      <c r="J37" s="13"/>
      <c r="K37" s="13"/>
      <c r="L37" s="21">
        <v>0</v>
      </c>
      <c r="M37" s="15">
        <f t="shared" si="0"/>
        <v>0</v>
      </c>
      <c r="N37" s="18">
        <f t="shared" si="1"/>
        <v>0</v>
      </c>
    </row>
    <row r="38" spans="1:14" x14ac:dyDescent="0.3">
      <c r="A38" s="4">
        <f t="shared" si="2"/>
        <v>30</v>
      </c>
      <c r="B38" s="12">
        <v>44013194</v>
      </c>
      <c r="C38" s="13" t="s">
        <v>37</v>
      </c>
      <c r="D38" s="13" t="s">
        <v>89</v>
      </c>
      <c r="E38" s="13"/>
      <c r="F38" s="13"/>
      <c r="G38" s="13"/>
      <c r="H38" s="13"/>
      <c r="I38" s="13"/>
      <c r="J38" s="13"/>
      <c r="K38" s="13"/>
      <c r="L38" s="21">
        <v>0</v>
      </c>
      <c r="M38" s="15">
        <f t="shared" si="0"/>
        <v>0</v>
      </c>
      <c r="N38" s="18">
        <f t="shared" si="1"/>
        <v>0</v>
      </c>
    </row>
    <row r="39" spans="1:14" x14ac:dyDescent="0.3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1:14" x14ac:dyDescent="0.3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 x14ac:dyDescent="0.3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 x14ac:dyDescent="0.3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x14ac:dyDescent="0.3">
      <c r="C44" s="3"/>
      <c r="D44" s="3"/>
      <c r="E44" s="11"/>
      <c r="F44" s="3"/>
      <c r="G44" s="11"/>
      <c r="H44" s="3"/>
      <c r="I44" s="11"/>
      <c r="J44" s="3"/>
      <c r="K44" s="11"/>
    </row>
    <row r="45" spans="1:14" x14ac:dyDescent="0.3">
      <c r="C45" s="3"/>
      <c r="D45" s="3"/>
      <c r="E45" s="11"/>
      <c r="F45" s="3"/>
      <c r="G45" s="11"/>
      <c r="H45" s="3"/>
      <c r="I45" s="11"/>
      <c r="J45" s="3"/>
      <c r="K45" s="11"/>
    </row>
    <row r="46" spans="1:14" x14ac:dyDescent="0.3">
      <c r="C46" s="3"/>
      <c r="D46" s="3"/>
      <c r="E46" s="11"/>
      <c r="F46" s="3"/>
      <c r="G46" s="11"/>
      <c r="H46" s="3"/>
      <c r="I46" s="11"/>
      <c r="J46" s="3"/>
      <c r="K46" s="11"/>
    </row>
    <row r="47" spans="1:14" x14ac:dyDescent="0.3">
      <c r="C47" s="3"/>
      <c r="D47" s="3"/>
      <c r="E47" s="11"/>
      <c r="F47" s="3"/>
      <c r="G47" s="11"/>
      <c r="H47" s="3"/>
      <c r="I47" s="11"/>
      <c r="J47" s="3"/>
      <c r="K47" s="11"/>
    </row>
  </sheetData>
  <mergeCells count="1">
    <mergeCell ref="A1:N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0F67F-B9B2-426B-9135-AA19E1F24C5C}">
  <dimension ref="A1:N69"/>
  <sheetViews>
    <sheetView zoomScale="70" zoomScaleNormal="70" workbookViewId="0">
      <selection activeCell="L4" sqref="L4:N6"/>
    </sheetView>
  </sheetViews>
  <sheetFormatPr baseColWidth="10" defaultRowHeight="14.4" x14ac:dyDescent="0.3"/>
  <cols>
    <col min="1" max="1" width="12.6640625" style="10" customWidth="1"/>
    <col min="2" max="2" width="11.5546875" style="22"/>
    <col min="3" max="3" width="20.6640625" style="10" customWidth="1"/>
    <col min="4" max="4" width="14.109375" style="10" customWidth="1"/>
    <col min="5" max="5" width="11.88671875" style="10" bestFit="1" customWidth="1"/>
    <col min="6" max="11" width="10.6640625" style="10" customWidth="1"/>
    <col min="12" max="12" width="13.33203125" style="10" bestFit="1" customWidth="1"/>
    <col min="13" max="13" width="13.109375" style="10" bestFit="1" customWidth="1"/>
    <col min="14" max="14" width="12.5546875" style="10" bestFit="1" customWidth="1"/>
    <col min="15" max="16384" width="11.5546875" style="9"/>
  </cols>
  <sheetData>
    <row r="1" spans="1:14" x14ac:dyDescent="0.3">
      <c r="A1" s="52" t="s">
        <v>136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3" spans="1:14" x14ac:dyDescent="0.3">
      <c r="C3" s="13" t="s">
        <v>123</v>
      </c>
      <c r="D3" s="12">
        <v>3</v>
      </c>
      <c r="L3" s="12" t="s">
        <v>106</v>
      </c>
      <c r="M3" s="12" t="s">
        <v>107</v>
      </c>
      <c r="N3" s="12" t="s">
        <v>108</v>
      </c>
    </row>
    <row r="4" spans="1:14" x14ac:dyDescent="0.3">
      <c r="C4" s="13" t="s">
        <v>124</v>
      </c>
      <c r="D4" s="12">
        <v>2</v>
      </c>
      <c r="L4" s="12">
        <f>+SUM(L9:L43)</f>
        <v>6</v>
      </c>
      <c r="M4" s="12">
        <f>+SUM(M9:M43)</f>
        <v>6</v>
      </c>
      <c r="N4" s="18">
        <f>+SUM(N9:N45)</f>
        <v>15</v>
      </c>
    </row>
    <row r="5" spans="1:14" x14ac:dyDescent="0.3">
      <c r="C5" s="13" t="s">
        <v>125</v>
      </c>
      <c r="D5" s="12">
        <v>1</v>
      </c>
      <c r="L5" s="12">
        <f>+COUNT(L9:L43)</f>
        <v>18</v>
      </c>
      <c r="M5" s="12">
        <f>+COUNT(M9:M43)</f>
        <v>18</v>
      </c>
      <c r="N5" s="18">
        <f>COUNT(N9:N18)*D3+COUNT(N19:N28)*D4+COUNT(N29:N38)*D5+COUNT(N39:N45)</f>
        <v>42</v>
      </c>
    </row>
    <row r="6" spans="1:14" x14ac:dyDescent="0.3">
      <c r="L6" s="14">
        <f>+L4/L5</f>
        <v>0.33333333333333331</v>
      </c>
      <c r="M6" s="14">
        <f>+M4/M5</f>
        <v>0.33333333333333331</v>
      </c>
      <c r="N6" s="44">
        <f>+N4/N5</f>
        <v>0.35714285714285715</v>
      </c>
    </row>
    <row r="8" spans="1:14" x14ac:dyDescent="0.3">
      <c r="A8" s="12" t="s">
        <v>150</v>
      </c>
      <c r="B8" s="23" t="s">
        <v>110</v>
      </c>
      <c r="C8" s="13" t="s">
        <v>111</v>
      </c>
      <c r="D8" s="13" t="s">
        <v>112</v>
      </c>
      <c r="E8" s="13" t="s">
        <v>137</v>
      </c>
      <c r="F8" s="13" t="s">
        <v>113</v>
      </c>
      <c r="G8" s="13" t="s">
        <v>138</v>
      </c>
      <c r="H8" s="13" t="s">
        <v>114</v>
      </c>
      <c r="I8" s="13" t="s">
        <v>139</v>
      </c>
      <c r="J8" s="13" t="s">
        <v>115</v>
      </c>
      <c r="K8" s="13" t="s">
        <v>140</v>
      </c>
      <c r="L8" s="21" t="s">
        <v>141</v>
      </c>
      <c r="M8" s="12"/>
      <c r="N8" s="12"/>
    </row>
    <row r="9" spans="1:14" x14ac:dyDescent="0.3">
      <c r="A9" s="12">
        <v>1</v>
      </c>
      <c r="B9" s="41">
        <v>40799023</v>
      </c>
      <c r="C9" s="13" t="s">
        <v>68</v>
      </c>
      <c r="D9" s="59" t="s">
        <v>204</v>
      </c>
      <c r="E9" s="59"/>
      <c r="F9" s="59"/>
      <c r="G9" s="59"/>
      <c r="H9" s="59"/>
      <c r="I9" s="59"/>
      <c r="J9" s="59"/>
      <c r="K9" s="59"/>
      <c r="L9" s="21">
        <v>0</v>
      </c>
      <c r="M9" s="15">
        <f t="shared" ref="M9:M33" si="0">+IF(L9="",IF(LEFT(A9,3)="Acc","",1),L9)</f>
        <v>0</v>
      </c>
      <c r="N9" s="16">
        <f t="shared" ref="N9:N33" si="1">+IF(M9="","",IF(M9&gt;0,IF(AND(A9&gt;=1,A9&lt;=10),$D$3,IF(AND(A9&gt;=11,A9&lt;=20),$D$4,IF(AND(A9&gt;=21,A9&lt;=30),$D$5,IF(LEFT(A9,3)="Acc",1,"")))),M9))</f>
        <v>0</v>
      </c>
    </row>
    <row r="10" spans="1:14" x14ac:dyDescent="0.3">
      <c r="A10" s="12">
        <f>+A9+1</f>
        <v>2</v>
      </c>
      <c r="B10" s="41">
        <v>10762074</v>
      </c>
      <c r="C10" s="13" t="s">
        <v>68</v>
      </c>
      <c r="D10" s="59"/>
      <c r="E10" s="59"/>
      <c r="F10" s="59"/>
      <c r="G10" s="59"/>
      <c r="H10" s="59"/>
      <c r="I10" s="59"/>
      <c r="J10" s="59"/>
      <c r="K10" s="59"/>
      <c r="L10" s="21">
        <v>0</v>
      </c>
      <c r="M10" s="15">
        <f t="shared" si="0"/>
        <v>0</v>
      </c>
      <c r="N10" s="16">
        <f>+IF(M10="","",IF(M10&gt;0,IF(AND(A10&gt;=1,A10&lt;=10),$D$3,IF(AND(A10&gt;=11,A10&lt;=20),$D$4,IF(AND(A10&gt;=21,A10&lt;=30),$D$5,IF(LEFT(A10,3)="Acc",1,"")))),M10))</f>
        <v>0</v>
      </c>
    </row>
    <row r="11" spans="1:14" x14ac:dyDescent="0.3">
      <c r="A11" s="12">
        <f t="shared" ref="A11:A38" si="2">+A10+1</f>
        <v>3</v>
      </c>
      <c r="B11" s="41" t="s">
        <v>269</v>
      </c>
      <c r="C11" s="13" t="s">
        <v>270</v>
      </c>
      <c r="D11" s="39" t="s">
        <v>200</v>
      </c>
      <c r="E11" s="39"/>
      <c r="F11" s="39" t="s">
        <v>131</v>
      </c>
      <c r="G11" s="39"/>
      <c r="H11" s="65" t="s">
        <v>271</v>
      </c>
      <c r="I11" s="39"/>
      <c r="J11" s="39"/>
      <c r="K11" s="39"/>
      <c r="L11" s="21">
        <v>1</v>
      </c>
      <c r="M11" s="15">
        <f t="shared" si="0"/>
        <v>1</v>
      </c>
      <c r="N11" s="16">
        <f t="shared" si="1"/>
        <v>3</v>
      </c>
    </row>
    <row r="12" spans="1:14" x14ac:dyDescent="0.3">
      <c r="A12" s="12">
        <f t="shared" si="2"/>
        <v>4</v>
      </c>
      <c r="B12" s="41" t="s">
        <v>272</v>
      </c>
      <c r="C12" s="13" t="s">
        <v>270</v>
      </c>
      <c r="D12" s="65" t="s">
        <v>11</v>
      </c>
      <c r="E12" s="39"/>
      <c r="F12" s="39" t="s">
        <v>26</v>
      </c>
      <c r="G12" s="39"/>
      <c r="H12" s="39"/>
      <c r="I12" s="39"/>
      <c r="J12" s="39"/>
      <c r="K12" s="39"/>
      <c r="L12" s="21">
        <v>1</v>
      </c>
      <c r="M12" s="15">
        <f t="shared" si="0"/>
        <v>1</v>
      </c>
      <c r="N12" s="16">
        <f t="shared" si="1"/>
        <v>3</v>
      </c>
    </row>
    <row r="13" spans="1:14" x14ac:dyDescent="0.3">
      <c r="A13" s="12">
        <f t="shared" si="2"/>
        <v>5</v>
      </c>
      <c r="B13" s="41" t="s">
        <v>273</v>
      </c>
      <c r="C13" s="13" t="s">
        <v>270</v>
      </c>
      <c r="D13" s="39" t="s">
        <v>274</v>
      </c>
      <c r="E13" s="39"/>
      <c r="F13" s="39" t="s">
        <v>69</v>
      </c>
      <c r="G13" s="39"/>
      <c r="H13" s="39" t="s">
        <v>134</v>
      </c>
      <c r="I13" s="39"/>
      <c r="J13" s="39"/>
      <c r="K13" s="39"/>
      <c r="L13" s="21">
        <v>0</v>
      </c>
      <c r="M13" s="15">
        <f t="shared" si="0"/>
        <v>0</v>
      </c>
      <c r="N13" s="16">
        <f t="shared" si="1"/>
        <v>0</v>
      </c>
    </row>
    <row r="14" spans="1:14" x14ac:dyDescent="0.3">
      <c r="A14" s="12">
        <f t="shared" si="2"/>
        <v>6</v>
      </c>
      <c r="B14" s="41">
        <v>41879544</v>
      </c>
      <c r="C14" s="13" t="s">
        <v>68</v>
      </c>
      <c r="D14" s="66" t="s">
        <v>100</v>
      </c>
      <c r="E14" s="59"/>
      <c r="F14" s="59"/>
      <c r="G14" s="59"/>
      <c r="H14" s="59"/>
      <c r="I14" s="59"/>
      <c r="J14" s="59"/>
      <c r="K14" s="59"/>
      <c r="L14" s="21">
        <v>1</v>
      </c>
      <c r="M14" s="15">
        <f t="shared" si="0"/>
        <v>1</v>
      </c>
      <c r="N14" s="16">
        <f t="shared" si="1"/>
        <v>3</v>
      </c>
    </row>
    <row r="15" spans="1:14" x14ac:dyDescent="0.3">
      <c r="A15" s="12">
        <f t="shared" si="2"/>
        <v>7</v>
      </c>
      <c r="B15" s="41">
        <v>80668107</v>
      </c>
      <c r="C15" s="13" t="s">
        <v>68</v>
      </c>
      <c r="D15" s="59"/>
      <c r="E15" s="59"/>
      <c r="F15" s="59"/>
      <c r="G15" s="59"/>
      <c r="H15" s="59"/>
      <c r="I15" s="59"/>
      <c r="J15" s="59"/>
      <c r="K15" s="59"/>
      <c r="L15" s="21">
        <v>0</v>
      </c>
      <c r="M15" s="15">
        <f t="shared" si="0"/>
        <v>0</v>
      </c>
      <c r="N15" s="16">
        <f t="shared" si="1"/>
        <v>0</v>
      </c>
    </row>
    <row r="16" spans="1:14" x14ac:dyDescent="0.3">
      <c r="A16" s="12">
        <f t="shared" si="2"/>
        <v>8</v>
      </c>
      <c r="B16" s="40"/>
      <c r="C16" s="34"/>
      <c r="D16" s="63"/>
      <c r="E16" s="63"/>
      <c r="F16" s="63"/>
      <c r="G16" s="63"/>
      <c r="H16" s="63"/>
      <c r="I16" s="63"/>
      <c r="J16" s="63"/>
      <c r="K16" s="63"/>
      <c r="L16" s="34"/>
      <c r="M16" s="35"/>
      <c r="N16" s="35"/>
    </row>
    <row r="17" spans="1:14" x14ac:dyDescent="0.3">
      <c r="A17" s="12">
        <f t="shared" si="2"/>
        <v>9</v>
      </c>
      <c r="B17" s="41" t="s">
        <v>275</v>
      </c>
      <c r="C17" s="13" t="s">
        <v>270</v>
      </c>
      <c r="D17" s="39" t="s">
        <v>274</v>
      </c>
      <c r="E17" s="39"/>
      <c r="F17" s="39" t="s">
        <v>236</v>
      </c>
      <c r="G17" s="39"/>
      <c r="H17" s="39"/>
      <c r="I17" s="39"/>
      <c r="J17" s="39"/>
      <c r="K17" s="39"/>
      <c r="L17" s="21">
        <v>0</v>
      </c>
      <c r="M17" s="15">
        <f t="shared" si="0"/>
        <v>0</v>
      </c>
      <c r="N17" s="16">
        <f t="shared" si="1"/>
        <v>0</v>
      </c>
    </row>
    <row r="18" spans="1:14" x14ac:dyDescent="0.3">
      <c r="A18" s="12">
        <f t="shared" si="2"/>
        <v>10</v>
      </c>
      <c r="B18" s="42" t="s">
        <v>277</v>
      </c>
      <c r="C18" s="13" t="s">
        <v>68</v>
      </c>
      <c r="D18" s="59"/>
      <c r="E18" s="59"/>
      <c r="F18" s="59"/>
      <c r="G18" s="59"/>
      <c r="H18" s="59"/>
      <c r="I18" s="59"/>
      <c r="J18" s="59"/>
      <c r="K18" s="59"/>
      <c r="L18" s="21">
        <v>0</v>
      </c>
      <c r="M18" s="15">
        <f t="shared" si="0"/>
        <v>0</v>
      </c>
      <c r="N18" s="16">
        <f t="shared" si="1"/>
        <v>0</v>
      </c>
    </row>
    <row r="19" spans="1:14" x14ac:dyDescent="0.3">
      <c r="A19" s="12">
        <f t="shared" si="2"/>
        <v>11</v>
      </c>
      <c r="B19" s="41" t="s">
        <v>276</v>
      </c>
      <c r="C19" s="13" t="s">
        <v>270</v>
      </c>
      <c r="D19" s="59"/>
      <c r="E19" s="59"/>
      <c r="F19" s="59"/>
      <c r="G19" s="59"/>
      <c r="H19" s="59"/>
      <c r="I19" s="59"/>
      <c r="J19" s="59"/>
      <c r="K19" s="59"/>
      <c r="L19" s="21">
        <v>0</v>
      </c>
      <c r="M19" s="15">
        <f t="shared" si="0"/>
        <v>0</v>
      </c>
      <c r="N19" s="17">
        <f t="shared" si="1"/>
        <v>0</v>
      </c>
    </row>
    <row r="20" spans="1:14" x14ac:dyDescent="0.3">
      <c r="A20" s="12">
        <f t="shared" si="2"/>
        <v>12</v>
      </c>
      <c r="B20" s="40"/>
      <c r="C20" s="34"/>
      <c r="D20" s="63"/>
      <c r="E20" s="63"/>
      <c r="F20" s="63"/>
      <c r="G20" s="63"/>
      <c r="H20" s="63"/>
      <c r="I20" s="63"/>
      <c r="J20" s="63"/>
      <c r="K20" s="63"/>
      <c r="L20" s="34"/>
      <c r="M20" s="35"/>
      <c r="N20" s="35"/>
    </row>
    <row r="21" spans="1:14" x14ac:dyDescent="0.3">
      <c r="A21" s="12">
        <f t="shared" si="2"/>
        <v>13</v>
      </c>
      <c r="B21" s="30">
        <v>44315446</v>
      </c>
      <c r="C21" s="13" t="s">
        <v>68</v>
      </c>
      <c r="D21" s="66" t="s">
        <v>56</v>
      </c>
      <c r="E21" s="59"/>
      <c r="F21" s="59" t="s">
        <v>63</v>
      </c>
      <c r="G21" s="59"/>
      <c r="H21" s="59" t="s">
        <v>25</v>
      </c>
      <c r="I21" s="59"/>
      <c r="J21" s="59" t="s">
        <v>212</v>
      </c>
      <c r="K21" s="59">
        <v>16</v>
      </c>
      <c r="L21" s="21">
        <v>1</v>
      </c>
      <c r="M21" s="15">
        <f t="shared" si="0"/>
        <v>1</v>
      </c>
      <c r="N21" s="17">
        <f t="shared" si="1"/>
        <v>2</v>
      </c>
    </row>
    <row r="22" spans="1:14" x14ac:dyDescent="0.3">
      <c r="A22" s="12">
        <f t="shared" si="2"/>
        <v>14</v>
      </c>
      <c r="B22" s="40"/>
      <c r="C22" s="34"/>
      <c r="D22" s="63"/>
      <c r="E22" s="63"/>
      <c r="F22" s="63"/>
      <c r="G22" s="63"/>
      <c r="H22" s="63"/>
      <c r="I22" s="63"/>
      <c r="J22" s="63"/>
      <c r="K22" s="63"/>
      <c r="L22" s="34"/>
      <c r="M22" s="35"/>
      <c r="N22" s="35"/>
    </row>
    <row r="23" spans="1:14" x14ac:dyDescent="0.3">
      <c r="A23" s="12">
        <f t="shared" si="2"/>
        <v>15</v>
      </c>
      <c r="B23" s="23" t="s">
        <v>278</v>
      </c>
      <c r="C23" s="13" t="s">
        <v>270</v>
      </c>
      <c r="D23" s="59"/>
      <c r="E23" s="59"/>
      <c r="F23" s="59"/>
      <c r="G23" s="59"/>
      <c r="H23" s="59"/>
      <c r="I23" s="59"/>
      <c r="J23" s="59"/>
      <c r="K23" s="59"/>
      <c r="L23" s="21">
        <v>0</v>
      </c>
      <c r="M23" s="15">
        <f t="shared" si="0"/>
        <v>0</v>
      </c>
      <c r="N23" s="17">
        <f t="shared" si="1"/>
        <v>0</v>
      </c>
    </row>
    <row r="24" spans="1:14" x14ac:dyDescent="0.3">
      <c r="A24" s="12">
        <f t="shared" si="2"/>
        <v>16</v>
      </c>
      <c r="B24" s="42" t="s">
        <v>279</v>
      </c>
      <c r="C24" s="13" t="s">
        <v>68</v>
      </c>
      <c r="D24" s="59" t="s">
        <v>14</v>
      </c>
      <c r="E24" s="59"/>
      <c r="F24" s="59"/>
      <c r="G24" s="59"/>
      <c r="H24" s="59"/>
      <c r="I24" s="59"/>
      <c r="J24" s="59"/>
      <c r="K24" s="59"/>
      <c r="L24" s="21">
        <v>0</v>
      </c>
      <c r="M24" s="15">
        <f t="shared" si="0"/>
        <v>0</v>
      </c>
      <c r="N24" s="17">
        <f t="shared" si="1"/>
        <v>0</v>
      </c>
    </row>
    <row r="25" spans="1:14" x14ac:dyDescent="0.3">
      <c r="A25" s="12">
        <f t="shared" si="2"/>
        <v>17</v>
      </c>
      <c r="B25" s="42" t="s">
        <v>280</v>
      </c>
      <c r="C25" s="13" t="s">
        <v>270</v>
      </c>
      <c r="D25" s="39" t="s">
        <v>274</v>
      </c>
      <c r="E25" s="59"/>
      <c r="F25" s="66" t="s">
        <v>281</v>
      </c>
      <c r="G25" s="59"/>
      <c r="H25" s="59"/>
      <c r="I25" s="59"/>
      <c r="J25" s="59"/>
      <c r="K25" s="59"/>
      <c r="L25" s="21">
        <v>1</v>
      </c>
      <c r="M25" s="15">
        <f t="shared" si="0"/>
        <v>1</v>
      </c>
      <c r="N25" s="17">
        <f t="shared" si="1"/>
        <v>2</v>
      </c>
    </row>
    <row r="26" spans="1:14" x14ac:dyDescent="0.3">
      <c r="A26" s="12">
        <f t="shared" si="2"/>
        <v>18</v>
      </c>
      <c r="B26" s="43"/>
      <c r="C26" s="43"/>
      <c r="D26" s="49"/>
      <c r="E26" s="49"/>
      <c r="F26" s="49"/>
      <c r="G26" s="49"/>
      <c r="H26" s="49"/>
      <c r="I26" s="49"/>
      <c r="J26" s="49"/>
      <c r="K26" s="49"/>
      <c r="L26" s="34"/>
      <c r="M26" s="35"/>
      <c r="N26" s="35"/>
    </row>
    <row r="27" spans="1:14" x14ac:dyDescent="0.3">
      <c r="A27" s="12">
        <f t="shared" si="2"/>
        <v>19</v>
      </c>
      <c r="B27" s="42" t="s">
        <v>282</v>
      </c>
      <c r="C27" s="13" t="s">
        <v>68</v>
      </c>
      <c r="D27" s="67" t="s">
        <v>23</v>
      </c>
      <c r="E27" s="59"/>
      <c r="F27" s="59" t="s">
        <v>66</v>
      </c>
      <c r="G27" s="59"/>
      <c r="H27" s="59" t="s">
        <v>25</v>
      </c>
      <c r="I27" s="59"/>
      <c r="J27" s="59" t="s">
        <v>212</v>
      </c>
      <c r="K27" s="59" t="s">
        <v>213</v>
      </c>
      <c r="L27" s="21">
        <v>1</v>
      </c>
      <c r="M27" s="15">
        <f t="shared" si="0"/>
        <v>1</v>
      </c>
      <c r="N27" s="17">
        <f t="shared" si="1"/>
        <v>2</v>
      </c>
    </row>
    <row r="28" spans="1:14" x14ac:dyDescent="0.3">
      <c r="A28" s="12">
        <f t="shared" si="2"/>
        <v>20</v>
      </c>
      <c r="B28" s="43"/>
      <c r="C28" s="43"/>
      <c r="D28" s="49"/>
      <c r="E28" s="49"/>
      <c r="F28" s="49"/>
      <c r="G28" s="49"/>
      <c r="H28" s="49"/>
      <c r="I28" s="49"/>
      <c r="J28" s="49"/>
      <c r="K28" s="49"/>
      <c r="L28" s="34"/>
      <c r="M28" s="35"/>
      <c r="N28" s="35"/>
    </row>
    <row r="29" spans="1:14" x14ac:dyDescent="0.3">
      <c r="A29" s="12">
        <f t="shared" si="2"/>
        <v>21</v>
      </c>
      <c r="B29" s="23" t="s">
        <v>283</v>
      </c>
      <c r="C29" s="13" t="s">
        <v>270</v>
      </c>
      <c r="D29" s="39" t="s">
        <v>229</v>
      </c>
      <c r="E29" s="39"/>
      <c r="F29" s="39" t="s">
        <v>14</v>
      </c>
      <c r="G29" s="39"/>
      <c r="H29" s="39"/>
      <c r="I29" s="39"/>
      <c r="J29" s="39"/>
      <c r="K29" s="39"/>
      <c r="L29" s="21">
        <v>0</v>
      </c>
      <c r="M29" s="15">
        <f t="shared" si="0"/>
        <v>0</v>
      </c>
      <c r="N29" s="18">
        <f t="shared" si="1"/>
        <v>0</v>
      </c>
    </row>
    <row r="30" spans="1:14" x14ac:dyDescent="0.3">
      <c r="A30" s="12">
        <f t="shared" si="2"/>
        <v>22</v>
      </c>
      <c r="B30" s="43"/>
      <c r="C30" s="43"/>
      <c r="D30" s="49"/>
      <c r="E30" s="49"/>
      <c r="F30" s="49"/>
      <c r="G30" s="49"/>
      <c r="H30" s="49"/>
      <c r="I30" s="49"/>
      <c r="J30" s="49"/>
      <c r="K30" s="49"/>
      <c r="L30" s="34"/>
      <c r="M30" s="35"/>
      <c r="N30" s="35"/>
    </row>
    <row r="31" spans="1:14" x14ac:dyDescent="0.3">
      <c r="A31" s="12">
        <f t="shared" si="2"/>
        <v>23</v>
      </c>
      <c r="B31" s="42" t="s">
        <v>284</v>
      </c>
      <c r="C31" s="13" t="s">
        <v>68</v>
      </c>
      <c r="D31" s="59"/>
      <c r="E31" s="59"/>
      <c r="F31" s="59"/>
      <c r="G31" s="59"/>
      <c r="H31" s="59"/>
      <c r="I31" s="59"/>
      <c r="J31" s="59" t="s">
        <v>21</v>
      </c>
      <c r="K31" s="59">
        <v>95</v>
      </c>
      <c r="L31" s="21">
        <v>0</v>
      </c>
      <c r="M31" s="15">
        <f t="shared" si="0"/>
        <v>0</v>
      </c>
      <c r="N31" s="18">
        <f t="shared" si="1"/>
        <v>0</v>
      </c>
    </row>
    <row r="32" spans="1:14" x14ac:dyDescent="0.3">
      <c r="A32" s="12">
        <f t="shared" si="2"/>
        <v>24</v>
      </c>
      <c r="B32" s="43"/>
      <c r="C32" s="43"/>
      <c r="D32" s="49"/>
      <c r="E32" s="49"/>
      <c r="F32" s="49"/>
      <c r="G32" s="49"/>
      <c r="H32" s="49"/>
      <c r="I32" s="49"/>
      <c r="J32" s="49"/>
      <c r="K32" s="49"/>
      <c r="L32" s="34"/>
      <c r="M32" s="35"/>
      <c r="N32" s="35"/>
    </row>
    <row r="33" spans="1:14" x14ac:dyDescent="0.3">
      <c r="A33" s="12">
        <f t="shared" si="2"/>
        <v>25</v>
      </c>
      <c r="B33" s="42" t="s">
        <v>285</v>
      </c>
      <c r="C33" s="13" t="s">
        <v>68</v>
      </c>
      <c r="D33" s="59"/>
      <c r="E33" s="59"/>
      <c r="F33" s="59"/>
      <c r="G33" s="59"/>
      <c r="H33" s="59"/>
      <c r="I33" s="59"/>
      <c r="J33" s="59" t="s">
        <v>214</v>
      </c>
      <c r="K33" s="59">
        <v>95</v>
      </c>
      <c r="L33" s="21">
        <v>0</v>
      </c>
      <c r="M33" s="15">
        <f t="shared" si="0"/>
        <v>0</v>
      </c>
      <c r="N33" s="18">
        <f t="shared" si="1"/>
        <v>0</v>
      </c>
    </row>
    <row r="34" spans="1:14" x14ac:dyDescent="0.3">
      <c r="A34" s="12">
        <f t="shared" si="2"/>
        <v>26</v>
      </c>
      <c r="B34" s="43"/>
      <c r="C34" s="43"/>
      <c r="D34" s="49"/>
      <c r="E34" s="49"/>
      <c r="F34" s="49"/>
      <c r="G34" s="49"/>
      <c r="H34" s="49"/>
      <c r="I34" s="49"/>
      <c r="J34" s="49"/>
      <c r="K34" s="49"/>
      <c r="L34" s="34"/>
      <c r="M34" s="35"/>
      <c r="N34" s="35"/>
    </row>
    <row r="35" spans="1:14" x14ac:dyDescent="0.3">
      <c r="A35" s="12">
        <f t="shared" si="2"/>
        <v>27</v>
      </c>
      <c r="B35" s="43"/>
      <c r="C35" s="43"/>
      <c r="D35" s="49"/>
      <c r="E35" s="49"/>
      <c r="F35" s="49"/>
      <c r="G35" s="49"/>
      <c r="H35" s="49"/>
      <c r="I35" s="49"/>
      <c r="J35" s="49"/>
      <c r="K35" s="49"/>
      <c r="L35" s="34"/>
      <c r="M35" s="35"/>
      <c r="N35" s="35"/>
    </row>
    <row r="36" spans="1:14" x14ac:dyDescent="0.3">
      <c r="A36" s="12">
        <f t="shared" si="2"/>
        <v>28</v>
      </c>
      <c r="B36" s="43"/>
      <c r="C36" s="43"/>
      <c r="D36" s="49"/>
      <c r="E36" s="49"/>
      <c r="F36" s="49"/>
      <c r="G36" s="49"/>
      <c r="H36" s="49"/>
      <c r="I36" s="49"/>
      <c r="J36" s="49"/>
      <c r="K36" s="49"/>
      <c r="L36" s="34"/>
      <c r="M36" s="35"/>
      <c r="N36" s="35"/>
    </row>
    <row r="37" spans="1:14" x14ac:dyDescent="0.3">
      <c r="A37" s="12">
        <f t="shared" si="2"/>
        <v>29</v>
      </c>
      <c r="B37" s="43"/>
      <c r="C37" s="43"/>
      <c r="D37" s="49"/>
      <c r="E37" s="49"/>
      <c r="F37" s="49"/>
      <c r="G37" s="49"/>
      <c r="H37" s="49"/>
      <c r="I37" s="49"/>
      <c r="J37" s="49"/>
      <c r="K37" s="49"/>
      <c r="L37" s="34"/>
      <c r="M37" s="35"/>
      <c r="N37" s="35"/>
    </row>
    <row r="38" spans="1:14" x14ac:dyDescent="0.3">
      <c r="A38" s="12">
        <f t="shared" si="2"/>
        <v>30</v>
      </c>
      <c r="B38" s="43"/>
      <c r="C38" s="43"/>
      <c r="D38" s="49"/>
      <c r="E38" s="49"/>
      <c r="F38" s="49"/>
      <c r="G38" s="49"/>
      <c r="H38" s="49"/>
      <c r="I38" s="49"/>
      <c r="J38" s="49"/>
      <c r="K38" s="49"/>
      <c r="L38" s="34"/>
      <c r="M38" s="35"/>
      <c r="N38" s="35"/>
    </row>
    <row r="39" spans="1:14" x14ac:dyDescent="0.3">
      <c r="B39" s="10"/>
    </row>
    <row r="40" spans="1:14" x14ac:dyDescent="0.3">
      <c r="B40" s="10"/>
    </row>
    <row r="41" spans="1:14" x14ac:dyDescent="0.3">
      <c r="B41" s="10"/>
    </row>
    <row r="42" spans="1:14" x14ac:dyDescent="0.3">
      <c r="B42" s="10"/>
    </row>
    <row r="43" spans="1:14" x14ac:dyDescent="0.3">
      <c r="B43" s="10"/>
    </row>
    <row r="44" spans="1:14" x14ac:dyDescent="0.3">
      <c r="B44" s="10"/>
    </row>
    <row r="45" spans="1:14" x14ac:dyDescent="0.3">
      <c r="B45" s="10"/>
    </row>
    <row r="46" spans="1:14" x14ac:dyDescent="0.3">
      <c r="B46" s="10"/>
    </row>
    <row r="47" spans="1:14" x14ac:dyDescent="0.3">
      <c r="B47" s="10"/>
    </row>
    <row r="48" spans="1:14" x14ac:dyDescent="0.3">
      <c r="B48" s="10"/>
    </row>
    <row r="49" spans="2:2" x14ac:dyDescent="0.3">
      <c r="B49" s="10"/>
    </row>
    <row r="50" spans="2:2" x14ac:dyDescent="0.3">
      <c r="B50" s="10"/>
    </row>
    <row r="51" spans="2:2" x14ac:dyDescent="0.3">
      <c r="B51" s="10"/>
    </row>
    <row r="52" spans="2:2" x14ac:dyDescent="0.3">
      <c r="B52" s="10"/>
    </row>
    <row r="53" spans="2:2" x14ac:dyDescent="0.3">
      <c r="B53" s="10"/>
    </row>
    <row r="54" spans="2:2" x14ac:dyDescent="0.3">
      <c r="B54" s="10"/>
    </row>
    <row r="55" spans="2:2" x14ac:dyDescent="0.3">
      <c r="B55" s="10"/>
    </row>
    <row r="56" spans="2:2" x14ac:dyDescent="0.3">
      <c r="B56" s="10"/>
    </row>
    <row r="57" spans="2:2" x14ac:dyDescent="0.3">
      <c r="B57" s="10"/>
    </row>
    <row r="58" spans="2:2" x14ac:dyDescent="0.3">
      <c r="B58" s="10"/>
    </row>
    <row r="59" spans="2:2" x14ac:dyDescent="0.3">
      <c r="B59" s="10"/>
    </row>
    <row r="60" spans="2:2" x14ac:dyDescent="0.3">
      <c r="B60" s="10"/>
    </row>
    <row r="61" spans="2:2" x14ac:dyDescent="0.3">
      <c r="B61" s="10"/>
    </row>
    <row r="62" spans="2:2" x14ac:dyDescent="0.3">
      <c r="B62" s="10"/>
    </row>
    <row r="63" spans="2:2" x14ac:dyDescent="0.3">
      <c r="B63" s="10"/>
    </row>
    <row r="64" spans="2:2" x14ac:dyDescent="0.3">
      <c r="B64" s="10"/>
    </row>
    <row r="65" spans="2:11" x14ac:dyDescent="0.3">
      <c r="B65" s="10"/>
    </row>
    <row r="66" spans="2:11" x14ac:dyDescent="0.3">
      <c r="B66" s="10"/>
    </row>
    <row r="67" spans="2:11" x14ac:dyDescent="0.3">
      <c r="B67" s="10"/>
    </row>
    <row r="68" spans="2:11" x14ac:dyDescent="0.3">
      <c r="C68" s="11"/>
      <c r="D68" s="11"/>
      <c r="E68" s="11"/>
      <c r="F68" s="11"/>
      <c r="G68" s="11"/>
      <c r="H68" s="11"/>
      <c r="I68" s="11"/>
      <c r="J68" s="11"/>
      <c r="K68" s="11"/>
    </row>
    <row r="69" spans="2:11" x14ac:dyDescent="0.3">
      <c r="C69" s="11"/>
      <c r="D69" s="11"/>
      <c r="E69" s="11"/>
      <c r="F69" s="11"/>
      <c r="G69" s="11"/>
      <c r="H69" s="11"/>
      <c r="I69" s="11"/>
      <c r="J69" s="11"/>
      <c r="K69" s="11"/>
    </row>
  </sheetData>
  <mergeCells count="1">
    <mergeCell ref="A1:N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3D862-F798-482B-B84E-9FEA97ED6C10}">
  <dimension ref="A1:N46"/>
  <sheetViews>
    <sheetView zoomScale="70" zoomScaleNormal="70" workbookViewId="0">
      <selection activeCell="L4" sqref="L4:N6"/>
    </sheetView>
  </sheetViews>
  <sheetFormatPr baseColWidth="10" defaultRowHeight="14.4" x14ac:dyDescent="0.3"/>
  <cols>
    <col min="1" max="1" width="12.6640625" style="10" customWidth="1"/>
    <col min="2" max="2" width="11.5546875" style="22"/>
    <col min="3" max="3" width="20.6640625" style="10" customWidth="1"/>
    <col min="4" max="4" width="14.109375" style="10" customWidth="1"/>
    <col min="5" max="5" width="11.88671875" style="10" bestFit="1" customWidth="1"/>
    <col min="6" max="11" width="10.6640625" style="10" customWidth="1"/>
    <col min="12" max="12" width="13.33203125" style="10" bestFit="1" customWidth="1"/>
    <col min="13" max="13" width="13.109375" style="10" bestFit="1" customWidth="1"/>
    <col min="14" max="14" width="12.5546875" style="10" bestFit="1" customWidth="1"/>
    <col min="15" max="16384" width="11.5546875" style="9"/>
  </cols>
  <sheetData>
    <row r="1" spans="1:14" x14ac:dyDescent="0.3">
      <c r="A1" s="52" t="s">
        <v>136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3" spans="1:14" x14ac:dyDescent="0.3">
      <c r="C3" s="13" t="s">
        <v>123</v>
      </c>
      <c r="D3" s="12">
        <v>3</v>
      </c>
      <c r="L3" s="12" t="s">
        <v>106</v>
      </c>
      <c r="M3" s="12" t="s">
        <v>107</v>
      </c>
      <c r="N3" s="12" t="s">
        <v>108</v>
      </c>
    </row>
    <row r="4" spans="1:14" x14ac:dyDescent="0.3">
      <c r="C4" s="13" t="s">
        <v>124</v>
      </c>
      <c r="D4" s="12">
        <v>2</v>
      </c>
      <c r="L4" s="12">
        <f>+SUM(L9:L43)</f>
        <v>7</v>
      </c>
      <c r="M4" s="12">
        <f>+SUM(M9:M43)</f>
        <v>7</v>
      </c>
      <c r="N4" s="18">
        <f>+SUM(N9:N45)</f>
        <v>15</v>
      </c>
    </row>
    <row r="5" spans="1:14" x14ac:dyDescent="0.3">
      <c r="C5" s="13" t="s">
        <v>125</v>
      </c>
      <c r="D5" s="12">
        <v>1</v>
      </c>
      <c r="L5" s="12">
        <f>+COUNT(L9:L43)</f>
        <v>24</v>
      </c>
      <c r="M5" s="12">
        <f>+COUNT(M9:M43)</f>
        <v>24</v>
      </c>
      <c r="N5" s="18">
        <f>COUNT(N9:N18)*D3+COUNT(N19:N28)*D4+COUNT(N29:N38)*D5+COUNT(N39:N45)</f>
        <v>52</v>
      </c>
    </row>
    <row r="6" spans="1:14" x14ac:dyDescent="0.3">
      <c r="L6" s="14">
        <f>+L4/L5</f>
        <v>0.29166666666666669</v>
      </c>
      <c r="M6" s="14">
        <f>+M4/M5</f>
        <v>0.29166666666666669</v>
      </c>
      <c r="N6" s="44">
        <f>+N4/N5</f>
        <v>0.28846153846153844</v>
      </c>
    </row>
    <row r="8" spans="1:14" x14ac:dyDescent="0.3">
      <c r="A8" s="12" t="s">
        <v>150</v>
      </c>
      <c r="B8" s="23" t="s">
        <v>110</v>
      </c>
      <c r="C8" s="13" t="s">
        <v>111</v>
      </c>
      <c r="D8" s="13" t="s">
        <v>112</v>
      </c>
      <c r="E8" s="13" t="s">
        <v>137</v>
      </c>
      <c r="F8" s="13" t="s">
        <v>113</v>
      </c>
      <c r="G8" s="13" t="s">
        <v>138</v>
      </c>
      <c r="H8" s="13" t="s">
        <v>114</v>
      </c>
      <c r="I8" s="13" t="s">
        <v>139</v>
      </c>
      <c r="J8" s="13" t="s">
        <v>115</v>
      </c>
      <c r="K8" s="13" t="s">
        <v>140</v>
      </c>
      <c r="L8" s="21" t="s">
        <v>141</v>
      </c>
      <c r="M8" s="12"/>
      <c r="N8" s="12"/>
    </row>
    <row r="9" spans="1:14" x14ac:dyDescent="0.3">
      <c r="A9" s="12">
        <v>1</v>
      </c>
      <c r="B9" s="31" t="s">
        <v>286</v>
      </c>
      <c r="C9" s="13" t="s">
        <v>64</v>
      </c>
      <c r="D9" s="59" t="s">
        <v>200</v>
      </c>
      <c r="E9" s="59"/>
      <c r="F9" s="59"/>
      <c r="G9" s="59"/>
      <c r="H9" s="59"/>
      <c r="I9" s="59"/>
      <c r="J9" s="59"/>
      <c r="K9" s="59"/>
      <c r="L9" s="21">
        <v>0</v>
      </c>
      <c r="M9" s="15">
        <f t="shared" ref="M9:M38" si="0">+IF(L9="",IF(LEFT(A9,3)="Acc","",1),L9)</f>
        <v>0</v>
      </c>
      <c r="N9" s="16">
        <f t="shared" ref="N9:N38" si="1">+IF(M9="","",IF(M9&gt;0,IF(AND(A9&gt;=1,A9&lt;=10),$D$3,IF(AND(A9&gt;=11,A9&lt;=20),$D$4,IF(AND(A9&gt;=21,A9&lt;=30),$D$5,IF(LEFT(A9,3)="Acc",1,"")))),M9))</f>
        <v>0</v>
      </c>
    </row>
    <row r="10" spans="1:14" x14ac:dyDescent="0.3">
      <c r="A10" s="12">
        <f>+A9+1</f>
        <v>2</v>
      </c>
      <c r="B10">
        <v>40767221</v>
      </c>
      <c r="C10" s="13" t="s">
        <v>64</v>
      </c>
      <c r="D10" s="59" t="s">
        <v>209</v>
      </c>
      <c r="E10" s="59"/>
      <c r="F10" s="59" t="s">
        <v>14</v>
      </c>
      <c r="G10" s="59"/>
      <c r="H10" s="59" t="s">
        <v>209</v>
      </c>
      <c r="I10" s="59"/>
      <c r="J10" s="59"/>
      <c r="K10" s="59"/>
      <c r="L10" s="21">
        <v>0</v>
      </c>
      <c r="M10" s="15">
        <f t="shared" si="0"/>
        <v>0</v>
      </c>
      <c r="N10" s="16">
        <f>+IF(M10="","",IF(M10&gt;0,IF(AND(A10&gt;=1,A10&lt;=10),$D$3,IF(AND(A10&gt;=11,A10&lt;=20),$D$4,IF(AND(A10&gt;=21,A10&lt;=30),$D$5,IF(LEFT(A10,3)="Acc",1,"")))),M10))</f>
        <v>0</v>
      </c>
    </row>
    <row r="11" spans="1:14" x14ac:dyDescent="0.3">
      <c r="A11" s="12">
        <f t="shared" ref="A11:A38" si="2">+A10+1</f>
        <v>3</v>
      </c>
      <c r="B11" s="31" t="s">
        <v>287</v>
      </c>
      <c r="C11" s="13" t="s">
        <v>64</v>
      </c>
      <c r="D11" s="59"/>
      <c r="E11" s="59"/>
      <c r="F11" s="59"/>
      <c r="G11" s="59"/>
      <c r="H11" s="59"/>
      <c r="I11" s="59"/>
      <c r="J11" s="59"/>
      <c r="K11" s="59"/>
      <c r="L11" s="21">
        <v>0</v>
      </c>
      <c r="M11" s="15">
        <f t="shared" si="0"/>
        <v>0</v>
      </c>
      <c r="N11" s="16">
        <f t="shared" si="1"/>
        <v>0</v>
      </c>
    </row>
    <row r="12" spans="1:14" x14ac:dyDescent="0.3">
      <c r="A12" s="12">
        <f t="shared" si="2"/>
        <v>4</v>
      </c>
      <c r="B12" s="31" t="s">
        <v>288</v>
      </c>
      <c r="C12" s="13" t="s">
        <v>64</v>
      </c>
      <c r="D12" s="59" t="s">
        <v>35</v>
      </c>
      <c r="E12" s="59"/>
      <c r="F12" s="59" t="s">
        <v>14</v>
      </c>
      <c r="G12" s="59"/>
      <c r="H12" s="59"/>
      <c r="I12" s="59"/>
      <c r="J12" s="59"/>
      <c r="K12" s="59"/>
      <c r="L12" s="21">
        <v>0</v>
      </c>
      <c r="M12" s="15">
        <f t="shared" si="0"/>
        <v>0</v>
      </c>
      <c r="N12" s="16">
        <f t="shared" si="1"/>
        <v>0</v>
      </c>
    </row>
    <row r="13" spans="1:14" x14ac:dyDescent="0.3">
      <c r="A13" s="12">
        <f t="shared" si="2"/>
        <v>5</v>
      </c>
      <c r="B13" s="31" t="s">
        <v>289</v>
      </c>
      <c r="C13" s="13" t="s">
        <v>64</v>
      </c>
      <c r="D13" s="59"/>
      <c r="E13" s="59"/>
      <c r="F13" s="59"/>
      <c r="G13" s="59"/>
      <c r="H13" s="59"/>
      <c r="I13" s="59"/>
      <c r="J13" s="59"/>
      <c r="K13" s="59"/>
      <c r="L13" s="21">
        <v>0</v>
      </c>
      <c r="M13" s="15">
        <f t="shared" si="0"/>
        <v>0</v>
      </c>
      <c r="N13" s="16">
        <f t="shared" si="1"/>
        <v>0</v>
      </c>
    </row>
    <row r="14" spans="1:14" x14ac:dyDescent="0.3">
      <c r="A14" s="12">
        <f t="shared" si="2"/>
        <v>6</v>
      </c>
      <c r="B14" s="31" t="s">
        <v>290</v>
      </c>
      <c r="C14" s="13" t="s">
        <v>64</v>
      </c>
      <c r="D14" s="59" t="s">
        <v>291</v>
      </c>
      <c r="E14" s="59"/>
      <c r="F14" s="66" t="s">
        <v>13</v>
      </c>
      <c r="G14" s="59"/>
      <c r="H14" s="59" t="s">
        <v>14</v>
      </c>
      <c r="I14" s="59"/>
      <c r="J14" s="59" t="s">
        <v>202</v>
      </c>
      <c r="K14" s="59"/>
      <c r="L14" s="21">
        <v>1</v>
      </c>
      <c r="M14" s="15">
        <f t="shared" si="0"/>
        <v>1</v>
      </c>
      <c r="N14" s="16">
        <f t="shared" si="1"/>
        <v>3</v>
      </c>
    </row>
    <row r="15" spans="1:14" x14ac:dyDescent="0.3">
      <c r="A15" s="12">
        <f t="shared" si="2"/>
        <v>7</v>
      </c>
      <c r="B15">
        <v>25417613</v>
      </c>
      <c r="C15" s="13" t="s">
        <v>64</v>
      </c>
      <c r="D15" s="59"/>
      <c r="E15" s="59"/>
      <c r="F15" s="59"/>
      <c r="G15" s="59"/>
      <c r="H15" s="59"/>
      <c r="I15" s="59"/>
      <c r="J15" s="59"/>
      <c r="K15" s="59"/>
      <c r="L15" s="21">
        <v>0</v>
      </c>
      <c r="M15" s="15">
        <f t="shared" si="0"/>
        <v>0</v>
      </c>
      <c r="N15" s="16">
        <f t="shared" si="1"/>
        <v>0</v>
      </c>
    </row>
    <row r="16" spans="1:14" x14ac:dyDescent="0.3">
      <c r="A16" s="12">
        <f t="shared" si="2"/>
        <v>8</v>
      </c>
      <c r="B16" s="31" t="s">
        <v>292</v>
      </c>
      <c r="C16" s="13" t="s">
        <v>64</v>
      </c>
      <c r="D16" s="59" t="s">
        <v>293</v>
      </c>
      <c r="E16" s="59"/>
      <c r="F16" s="59" t="s">
        <v>236</v>
      </c>
      <c r="G16" s="59"/>
      <c r="H16" s="59" t="s">
        <v>293</v>
      </c>
      <c r="I16" s="59"/>
      <c r="J16" s="59" t="s">
        <v>293</v>
      </c>
      <c r="K16" s="59"/>
      <c r="L16" s="21">
        <v>0</v>
      </c>
      <c r="M16" s="15">
        <f t="shared" si="0"/>
        <v>0</v>
      </c>
      <c r="N16" s="16">
        <f t="shared" si="1"/>
        <v>0</v>
      </c>
    </row>
    <row r="17" spans="1:14" x14ac:dyDescent="0.3">
      <c r="A17" s="12">
        <f t="shared" si="2"/>
        <v>9</v>
      </c>
      <c r="B17">
        <v>22103507</v>
      </c>
      <c r="C17" s="13" t="s">
        <v>64</v>
      </c>
      <c r="D17" s="66" t="s">
        <v>11</v>
      </c>
      <c r="E17" s="59"/>
      <c r="F17" s="59"/>
      <c r="G17" s="59"/>
      <c r="H17" s="59"/>
      <c r="I17" s="59"/>
      <c r="J17" s="59"/>
      <c r="K17" s="59"/>
      <c r="L17" s="21">
        <v>1</v>
      </c>
      <c r="M17" s="15">
        <f t="shared" si="0"/>
        <v>1</v>
      </c>
      <c r="N17" s="16">
        <f t="shared" si="1"/>
        <v>3</v>
      </c>
    </row>
    <row r="18" spans="1:14" x14ac:dyDescent="0.3">
      <c r="A18" s="12">
        <f t="shared" si="2"/>
        <v>10</v>
      </c>
      <c r="B18" s="31" t="s">
        <v>294</v>
      </c>
      <c r="C18" s="13" t="s">
        <v>64</v>
      </c>
      <c r="D18" s="66" t="s">
        <v>59</v>
      </c>
      <c r="E18" s="59"/>
      <c r="F18" s="59" t="s">
        <v>45</v>
      </c>
      <c r="G18" s="59"/>
      <c r="H18" s="59"/>
      <c r="I18" s="59"/>
      <c r="J18" s="59"/>
      <c r="K18" s="59" t="s">
        <v>257</v>
      </c>
      <c r="L18" s="21">
        <v>1</v>
      </c>
      <c r="M18" s="15">
        <f t="shared" si="0"/>
        <v>1</v>
      </c>
      <c r="N18" s="16">
        <f t="shared" si="1"/>
        <v>3</v>
      </c>
    </row>
    <row r="19" spans="1:14" x14ac:dyDescent="0.3">
      <c r="A19" s="12">
        <f t="shared" si="2"/>
        <v>11</v>
      </c>
      <c r="B19">
        <v>9411811</v>
      </c>
      <c r="C19" s="13" t="s">
        <v>64</v>
      </c>
      <c r="D19" s="59" t="s">
        <v>210</v>
      </c>
      <c r="E19" s="59"/>
      <c r="F19" s="59"/>
      <c r="G19" s="59"/>
      <c r="H19" s="59"/>
      <c r="I19" s="59"/>
      <c r="J19" s="59"/>
      <c r="K19" s="59"/>
      <c r="L19" s="21">
        <v>0</v>
      </c>
      <c r="M19" s="15">
        <f t="shared" si="0"/>
        <v>0</v>
      </c>
      <c r="N19" s="17">
        <f t="shared" si="1"/>
        <v>0</v>
      </c>
    </row>
    <row r="20" spans="1:14" x14ac:dyDescent="0.3">
      <c r="A20" s="12">
        <f t="shared" si="2"/>
        <v>12</v>
      </c>
      <c r="B20">
        <v>9273006</v>
      </c>
      <c r="C20" s="13" t="s">
        <v>64</v>
      </c>
      <c r="D20" s="59"/>
      <c r="E20" s="59"/>
      <c r="F20" s="59"/>
      <c r="G20" s="59"/>
      <c r="H20" s="59"/>
      <c r="I20" s="59"/>
      <c r="J20" s="59"/>
      <c r="K20" s="59"/>
      <c r="L20" s="21">
        <v>0</v>
      </c>
      <c r="M20" s="15">
        <f t="shared" si="0"/>
        <v>0</v>
      </c>
      <c r="N20" s="17">
        <f t="shared" si="1"/>
        <v>0</v>
      </c>
    </row>
    <row r="21" spans="1:14" x14ac:dyDescent="0.3">
      <c r="A21" s="12">
        <f t="shared" si="2"/>
        <v>13</v>
      </c>
      <c r="B21">
        <v>21567095</v>
      </c>
      <c r="C21" s="13" t="s">
        <v>64</v>
      </c>
      <c r="D21" s="66" t="s">
        <v>11</v>
      </c>
      <c r="E21" s="59"/>
      <c r="F21" s="59" t="s">
        <v>14</v>
      </c>
      <c r="G21" s="59"/>
      <c r="H21" s="59"/>
      <c r="I21" s="59"/>
      <c r="J21" s="59"/>
      <c r="K21" s="59"/>
      <c r="L21" s="21">
        <v>1</v>
      </c>
      <c r="M21" s="15">
        <f t="shared" si="0"/>
        <v>1</v>
      </c>
      <c r="N21" s="17">
        <f t="shared" si="1"/>
        <v>2</v>
      </c>
    </row>
    <row r="22" spans="1:14" x14ac:dyDescent="0.3">
      <c r="A22" s="12">
        <f t="shared" si="2"/>
        <v>14</v>
      </c>
      <c r="B22" s="31" t="s">
        <v>295</v>
      </c>
      <c r="C22" s="13" t="s">
        <v>64</v>
      </c>
      <c r="D22" s="59"/>
      <c r="E22" s="59"/>
      <c r="F22" s="59"/>
      <c r="G22" s="59"/>
      <c r="H22" s="59"/>
      <c r="I22" s="59"/>
      <c r="J22" s="59"/>
      <c r="K22" s="59"/>
      <c r="L22" s="21">
        <v>0</v>
      </c>
      <c r="M22" s="15">
        <f t="shared" si="0"/>
        <v>0</v>
      </c>
      <c r="N22" s="17">
        <f t="shared" si="1"/>
        <v>0</v>
      </c>
    </row>
    <row r="23" spans="1:14" x14ac:dyDescent="0.3">
      <c r="A23" s="12">
        <f t="shared" si="2"/>
        <v>15</v>
      </c>
      <c r="B23">
        <v>6054414</v>
      </c>
      <c r="C23" s="13" t="s">
        <v>64</v>
      </c>
      <c r="D23" s="66" t="s">
        <v>26</v>
      </c>
      <c r="E23" s="64">
        <v>44378</v>
      </c>
      <c r="F23" s="59"/>
      <c r="G23" s="59"/>
      <c r="H23" s="59"/>
      <c r="I23" s="59"/>
      <c r="J23" s="59"/>
      <c r="K23" s="59"/>
      <c r="L23" s="21">
        <v>1</v>
      </c>
      <c r="M23" s="15">
        <f t="shared" si="0"/>
        <v>1</v>
      </c>
      <c r="N23" s="17">
        <f t="shared" si="1"/>
        <v>2</v>
      </c>
    </row>
    <row r="24" spans="1:14" x14ac:dyDescent="0.3">
      <c r="A24" s="12">
        <f t="shared" si="2"/>
        <v>16</v>
      </c>
      <c r="B24">
        <v>10160561</v>
      </c>
      <c r="C24" s="13" t="s">
        <v>64</v>
      </c>
      <c r="D24" s="59"/>
      <c r="E24" s="59"/>
      <c r="F24" s="59"/>
      <c r="G24" s="59"/>
      <c r="H24" s="59"/>
      <c r="I24" s="59"/>
      <c r="J24" s="59"/>
      <c r="K24" s="59"/>
      <c r="L24" s="21">
        <v>0</v>
      </c>
      <c r="M24" s="15">
        <f t="shared" si="0"/>
        <v>0</v>
      </c>
      <c r="N24" s="17">
        <f t="shared" si="1"/>
        <v>0</v>
      </c>
    </row>
    <row r="25" spans="1:14" x14ac:dyDescent="0.3">
      <c r="A25" s="12">
        <f t="shared" si="2"/>
        <v>17</v>
      </c>
      <c r="B25">
        <v>10762325</v>
      </c>
      <c r="C25" s="13" t="s">
        <v>64</v>
      </c>
      <c r="D25" s="59" t="s">
        <v>65</v>
      </c>
      <c r="E25" s="59"/>
      <c r="F25" s="59"/>
      <c r="G25" s="59"/>
      <c r="H25" s="59"/>
      <c r="I25" s="59"/>
      <c r="J25" s="59"/>
      <c r="K25" s="59"/>
      <c r="L25" s="21">
        <v>0</v>
      </c>
      <c r="M25" s="15">
        <f t="shared" si="0"/>
        <v>0</v>
      </c>
      <c r="N25" s="17">
        <f t="shared" si="1"/>
        <v>0</v>
      </c>
    </row>
    <row r="26" spans="1:14" x14ac:dyDescent="0.3">
      <c r="A26" s="12">
        <f t="shared" si="2"/>
        <v>18</v>
      </c>
      <c r="B26" s="34"/>
      <c r="C26" s="34"/>
      <c r="D26" s="63"/>
      <c r="E26" s="63"/>
      <c r="F26" s="63"/>
      <c r="G26" s="63"/>
      <c r="H26" s="63"/>
      <c r="I26" s="63"/>
      <c r="J26" s="63"/>
      <c r="K26" s="63"/>
      <c r="L26" s="34"/>
      <c r="M26" s="36"/>
      <c r="N26" s="36"/>
    </row>
    <row r="27" spans="1:14" x14ac:dyDescent="0.3">
      <c r="A27" s="12">
        <f t="shared" si="2"/>
        <v>19</v>
      </c>
      <c r="B27" s="34"/>
      <c r="C27" s="34"/>
      <c r="D27" s="63"/>
      <c r="E27" s="63"/>
      <c r="F27" s="63"/>
      <c r="G27" s="63"/>
      <c r="H27" s="63"/>
      <c r="I27" s="63"/>
      <c r="J27" s="63"/>
      <c r="K27" s="63"/>
      <c r="L27" s="34"/>
      <c r="M27" s="36"/>
      <c r="N27" s="36"/>
    </row>
    <row r="28" spans="1:14" x14ac:dyDescent="0.3">
      <c r="A28" s="12">
        <f t="shared" si="2"/>
        <v>20</v>
      </c>
      <c r="B28" s="31" t="s">
        <v>296</v>
      </c>
      <c r="C28" s="13" t="s">
        <v>64</v>
      </c>
      <c r="D28" s="59"/>
      <c r="E28" s="59"/>
      <c r="F28" s="59"/>
      <c r="G28" s="59"/>
      <c r="H28" s="59"/>
      <c r="I28" s="59"/>
      <c r="J28" s="59"/>
      <c r="K28" s="59"/>
      <c r="L28" s="21">
        <v>0</v>
      </c>
      <c r="M28" s="15">
        <f t="shared" si="0"/>
        <v>0</v>
      </c>
      <c r="N28" s="17">
        <f t="shared" si="1"/>
        <v>0</v>
      </c>
    </row>
    <row r="29" spans="1:14" x14ac:dyDescent="0.3">
      <c r="A29" s="12">
        <f t="shared" si="2"/>
        <v>21</v>
      </c>
      <c r="B29" s="34"/>
      <c r="C29" s="34"/>
      <c r="D29" s="63"/>
      <c r="E29" s="63"/>
      <c r="F29" s="63"/>
      <c r="G29" s="63"/>
      <c r="H29" s="63"/>
      <c r="I29" s="63"/>
      <c r="J29" s="63"/>
      <c r="K29" s="63"/>
      <c r="L29" s="34"/>
      <c r="M29" s="36"/>
      <c r="N29" s="36"/>
    </row>
    <row r="30" spans="1:14" x14ac:dyDescent="0.3">
      <c r="A30" s="12">
        <f t="shared" si="2"/>
        <v>22</v>
      </c>
      <c r="B30">
        <v>40469605</v>
      </c>
      <c r="C30" s="13" t="s">
        <v>64</v>
      </c>
      <c r="D30" s="66" t="s">
        <v>23</v>
      </c>
      <c r="E30" s="59"/>
      <c r="F30" s="59" t="s">
        <v>35</v>
      </c>
      <c r="G30" s="59"/>
      <c r="H30" s="59"/>
      <c r="I30" s="59"/>
      <c r="J30" s="59"/>
      <c r="K30" s="59"/>
      <c r="L30" s="21">
        <v>1</v>
      </c>
      <c r="M30" s="15">
        <f t="shared" si="0"/>
        <v>1</v>
      </c>
      <c r="N30" s="18">
        <f t="shared" si="1"/>
        <v>1</v>
      </c>
    </row>
    <row r="31" spans="1:14" x14ac:dyDescent="0.3">
      <c r="A31" s="12">
        <f t="shared" si="2"/>
        <v>23</v>
      </c>
      <c r="B31" s="34"/>
      <c r="C31" s="34"/>
      <c r="D31" s="63"/>
      <c r="E31" s="63"/>
      <c r="F31" s="63"/>
      <c r="G31" s="63"/>
      <c r="H31" s="63"/>
      <c r="I31" s="63"/>
      <c r="J31" s="63"/>
      <c r="K31" s="63"/>
      <c r="L31" s="34"/>
      <c r="M31" s="36"/>
      <c r="N31" s="36"/>
    </row>
    <row r="32" spans="1:14" x14ac:dyDescent="0.3">
      <c r="A32" s="12">
        <f t="shared" si="2"/>
        <v>24</v>
      </c>
      <c r="B32" s="34"/>
      <c r="C32" s="34"/>
      <c r="D32" s="63"/>
      <c r="E32" s="63"/>
      <c r="F32" s="63"/>
      <c r="G32" s="63"/>
      <c r="H32" s="63"/>
      <c r="I32" s="63"/>
      <c r="J32" s="63"/>
      <c r="K32" s="63"/>
      <c r="L32" s="34"/>
      <c r="M32" s="36"/>
      <c r="N32" s="36"/>
    </row>
    <row r="33" spans="1:14" x14ac:dyDescent="0.3">
      <c r="A33" s="12">
        <f t="shared" si="2"/>
        <v>25</v>
      </c>
      <c r="B33">
        <v>42077582</v>
      </c>
      <c r="C33" s="13" t="s">
        <v>64</v>
      </c>
      <c r="D33" s="59" t="s">
        <v>210</v>
      </c>
      <c r="E33" s="59"/>
      <c r="F33" s="59"/>
      <c r="G33" s="59"/>
      <c r="H33" s="59"/>
      <c r="I33" s="59"/>
      <c r="J33" s="59"/>
      <c r="K33" s="59"/>
      <c r="L33" s="21">
        <v>0</v>
      </c>
      <c r="M33" s="15">
        <f t="shared" si="0"/>
        <v>0</v>
      </c>
      <c r="N33" s="18">
        <f t="shared" si="1"/>
        <v>0</v>
      </c>
    </row>
    <row r="34" spans="1:14" x14ac:dyDescent="0.3">
      <c r="A34" s="12">
        <f t="shared" si="2"/>
        <v>26</v>
      </c>
      <c r="B34">
        <v>32960241</v>
      </c>
      <c r="C34" s="13" t="s">
        <v>64</v>
      </c>
      <c r="D34" s="66" t="s">
        <v>62</v>
      </c>
      <c r="E34" s="59"/>
      <c r="F34" s="59"/>
      <c r="G34" s="59"/>
      <c r="H34" s="59"/>
      <c r="I34" s="59"/>
      <c r="J34" s="59"/>
      <c r="K34" s="59"/>
      <c r="L34" s="21">
        <v>1</v>
      </c>
      <c r="M34" s="15">
        <f t="shared" si="0"/>
        <v>1</v>
      </c>
      <c r="N34" s="18">
        <f t="shared" si="1"/>
        <v>1</v>
      </c>
    </row>
    <row r="35" spans="1:14" x14ac:dyDescent="0.3">
      <c r="A35" s="12">
        <f t="shared" si="2"/>
        <v>27</v>
      </c>
      <c r="B35">
        <v>25463894</v>
      </c>
      <c r="C35" s="13" t="s">
        <v>64</v>
      </c>
      <c r="D35" s="59"/>
      <c r="E35" s="59"/>
      <c r="F35" s="59"/>
      <c r="G35" s="59"/>
      <c r="H35" s="59"/>
      <c r="I35" s="59"/>
      <c r="J35" s="59"/>
      <c r="K35" s="59"/>
      <c r="L35" s="21">
        <v>0</v>
      </c>
      <c r="M35" s="15">
        <f t="shared" si="0"/>
        <v>0</v>
      </c>
      <c r="N35" s="18">
        <f t="shared" si="1"/>
        <v>0</v>
      </c>
    </row>
    <row r="36" spans="1:14" x14ac:dyDescent="0.3">
      <c r="A36" s="12">
        <f t="shared" si="2"/>
        <v>28</v>
      </c>
      <c r="B36">
        <v>23012817</v>
      </c>
      <c r="C36" s="13" t="s">
        <v>64</v>
      </c>
      <c r="D36" s="59" t="s">
        <v>209</v>
      </c>
      <c r="E36" s="59"/>
      <c r="F36" s="59"/>
      <c r="G36" s="59"/>
      <c r="H36" s="59"/>
      <c r="I36" s="59"/>
      <c r="J36" s="59"/>
      <c r="K36" s="59"/>
      <c r="L36" s="21">
        <v>0</v>
      </c>
      <c r="M36" s="15">
        <f t="shared" si="0"/>
        <v>0</v>
      </c>
      <c r="N36" s="18">
        <f t="shared" si="1"/>
        <v>0</v>
      </c>
    </row>
    <row r="37" spans="1:14" x14ac:dyDescent="0.3">
      <c r="A37" s="12">
        <f t="shared" si="2"/>
        <v>29</v>
      </c>
      <c r="B37" s="34"/>
      <c r="C37" s="34"/>
      <c r="D37" s="63"/>
      <c r="E37" s="63"/>
      <c r="F37" s="63"/>
      <c r="G37" s="63"/>
      <c r="H37" s="63"/>
      <c r="I37" s="63"/>
      <c r="J37" s="63"/>
      <c r="K37" s="63"/>
      <c r="L37" s="34"/>
      <c r="M37" s="36"/>
      <c r="N37" s="36"/>
    </row>
    <row r="38" spans="1:14" x14ac:dyDescent="0.3">
      <c r="A38" s="12">
        <f t="shared" si="2"/>
        <v>30</v>
      </c>
      <c r="B38">
        <v>31012948</v>
      </c>
      <c r="C38" s="13" t="s">
        <v>64</v>
      </c>
      <c r="D38" s="59" t="s">
        <v>211</v>
      </c>
      <c r="E38" s="59"/>
      <c r="F38" s="59"/>
      <c r="G38" s="59"/>
      <c r="H38" s="59"/>
      <c r="I38" s="59"/>
      <c r="J38" s="59"/>
      <c r="K38" s="59"/>
      <c r="L38" s="21">
        <v>0</v>
      </c>
      <c r="M38" s="15">
        <f t="shared" si="0"/>
        <v>0</v>
      </c>
      <c r="N38" s="18">
        <f t="shared" si="1"/>
        <v>0</v>
      </c>
    </row>
    <row r="39" spans="1:14" x14ac:dyDescent="0.3">
      <c r="B39" s="10"/>
    </row>
    <row r="40" spans="1:14" x14ac:dyDescent="0.3">
      <c r="B40" s="10"/>
    </row>
    <row r="41" spans="1:14" x14ac:dyDescent="0.3">
      <c r="B41" s="10"/>
    </row>
    <row r="42" spans="1:14" x14ac:dyDescent="0.3">
      <c r="B42" s="10"/>
    </row>
    <row r="43" spans="1:14" x14ac:dyDescent="0.3">
      <c r="B43" s="10"/>
    </row>
    <row r="44" spans="1:14" x14ac:dyDescent="0.3">
      <c r="B44" s="10"/>
    </row>
    <row r="45" spans="1:14" x14ac:dyDescent="0.3">
      <c r="B45" s="10"/>
    </row>
    <row r="46" spans="1:14" x14ac:dyDescent="0.3">
      <c r="B46" s="10"/>
    </row>
  </sheetData>
  <mergeCells count="1">
    <mergeCell ref="A1:N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0DE8B-18B0-47AB-99B5-74286DD0F2FA}">
  <dimension ref="A1:N46"/>
  <sheetViews>
    <sheetView zoomScale="70" zoomScaleNormal="70" workbookViewId="0">
      <selection activeCell="L4" sqref="L4:N6"/>
    </sheetView>
  </sheetViews>
  <sheetFormatPr baseColWidth="10" defaultRowHeight="14.4" x14ac:dyDescent="0.3"/>
  <cols>
    <col min="1" max="2" width="11.5546875" style="2"/>
    <col min="3" max="3" width="20.77734375" style="2" customWidth="1"/>
    <col min="4" max="4" width="10.77734375" style="2" customWidth="1"/>
    <col min="5" max="5" width="10.77734375" style="10" customWidth="1"/>
    <col min="6" max="6" width="10.77734375" style="2" customWidth="1"/>
    <col min="7" max="7" width="10.77734375" style="10" customWidth="1"/>
    <col min="8" max="8" width="10.77734375" style="2" customWidth="1"/>
    <col min="9" max="9" width="10.77734375" style="10" customWidth="1"/>
    <col min="10" max="10" width="10.77734375" style="2" customWidth="1"/>
    <col min="11" max="11" width="10.77734375" style="10" customWidth="1"/>
    <col min="12" max="14" width="11.5546875" style="2"/>
  </cols>
  <sheetData>
    <row r="1" spans="1:14" s="9" customFormat="1" x14ac:dyDescent="0.3">
      <c r="A1" s="52" t="s">
        <v>136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s="9" customForma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C3" s="5" t="s">
        <v>123</v>
      </c>
      <c r="D3" s="4">
        <v>3</v>
      </c>
      <c r="E3" s="19"/>
      <c r="L3" s="4" t="s">
        <v>106</v>
      </c>
      <c r="M3" s="4" t="s">
        <v>107</v>
      </c>
      <c r="N3" s="4" t="s">
        <v>108</v>
      </c>
    </row>
    <row r="4" spans="1:14" x14ac:dyDescent="0.3">
      <c r="C4" s="5" t="s">
        <v>124</v>
      </c>
      <c r="D4" s="4">
        <v>2</v>
      </c>
      <c r="E4" s="19"/>
      <c r="L4" s="12">
        <f>+SUM(L9:L43)</f>
        <v>4</v>
      </c>
      <c r="M4" s="12">
        <f>+SUM(M9:M43)</f>
        <v>4</v>
      </c>
      <c r="N4" s="18">
        <f>+SUM(N9:N45)</f>
        <v>8</v>
      </c>
    </row>
    <row r="5" spans="1:14" x14ac:dyDescent="0.3">
      <c r="C5" s="5" t="s">
        <v>125</v>
      </c>
      <c r="D5" s="4">
        <v>1</v>
      </c>
      <c r="E5" s="19"/>
      <c r="L5" s="12">
        <f>+COUNT(L9:L43)</f>
        <v>27</v>
      </c>
      <c r="M5" s="12">
        <f>+COUNT(M9:M43)</f>
        <v>27</v>
      </c>
      <c r="N5" s="18">
        <f>COUNT(N9:N18)*D3+COUNT(N19:N28)*D4+COUNT(N29:N38)*D5+COUNT(N39:N45)</f>
        <v>57</v>
      </c>
    </row>
    <row r="6" spans="1:14" x14ac:dyDescent="0.3">
      <c r="L6" s="14">
        <f>+L4/L5</f>
        <v>0.14814814814814814</v>
      </c>
      <c r="M6" s="14">
        <f>+M4/M5</f>
        <v>0.14814814814814814</v>
      </c>
      <c r="N6" s="44">
        <f>+N4/N5</f>
        <v>0.14035087719298245</v>
      </c>
    </row>
    <row r="8" spans="1:14" x14ac:dyDescent="0.3">
      <c r="A8" s="4" t="s">
        <v>109</v>
      </c>
      <c r="B8" s="4" t="s">
        <v>110</v>
      </c>
      <c r="C8" s="5" t="s">
        <v>111</v>
      </c>
      <c r="D8" s="5" t="s">
        <v>112</v>
      </c>
      <c r="E8" s="13"/>
      <c r="F8" s="5" t="s">
        <v>113</v>
      </c>
      <c r="G8" s="13"/>
      <c r="H8" s="5" t="s">
        <v>114</v>
      </c>
      <c r="I8" s="13"/>
      <c r="J8" s="5" t="s">
        <v>115</v>
      </c>
      <c r="K8" s="13"/>
      <c r="L8" s="21" t="s">
        <v>141</v>
      </c>
      <c r="M8" s="4"/>
      <c r="N8" s="4"/>
    </row>
    <row r="9" spans="1:14" x14ac:dyDescent="0.3">
      <c r="A9" s="4">
        <v>1</v>
      </c>
      <c r="B9" s="4">
        <v>8199906</v>
      </c>
      <c r="C9" s="5" t="s">
        <v>38</v>
      </c>
      <c r="D9" s="13" t="s">
        <v>39</v>
      </c>
      <c r="E9" s="13"/>
      <c r="F9" s="13"/>
      <c r="G9" s="13"/>
      <c r="H9" s="13"/>
      <c r="I9" s="13"/>
      <c r="J9" s="13"/>
      <c r="K9" s="13"/>
      <c r="L9" s="21">
        <v>0</v>
      </c>
      <c r="M9" s="15">
        <f t="shared" ref="M9:M38" si="0">+IF(L9="",IF(LEFT(A9,3)="Acc","",1),L9)</f>
        <v>0</v>
      </c>
      <c r="N9" s="16">
        <f t="shared" ref="N9:N38" si="1">+IF(M9="","",IF(M9&gt;0,IF(AND(A9&gt;=1,A9&lt;=10),$D$3,IF(AND(A9&gt;=11,A9&lt;=20),$D$4,IF(AND(A9&gt;=21,A9&lt;=30),$D$5,IF(LEFT(A9,3)="Acc",1,"")))),M9))</f>
        <v>0</v>
      </c>
    </row>
    <row r="10" spans="1:14" x14ac:dyDescent="0.3">
      <c r="A10" s="4">
        <f>+A9+1</f>
        <v>2</v>
      </c>
      <c r="B10" s="4">
        <v>9174186</v>
      </c>
      <c r="C10" s="5" t="s">
        <v>38</v>
      </c>
      <c r="D10" s="13" t="s">
        <v>39</v>
      </c>
      <c r="E10" s="13"/>
      <c r="F10" s="13"/>
      <c r="G10" s="13"/>
      <c r="H10" s="13"/>
      <c r="I10" s="13"/>
      <c r="J10" s="13"/>
      <c r="K10" s="13"/>
      <c r="L10" s="21">
        <v>0</v>
      </c>
      <c r="M10" s="15">
        <f t="shared" si="0"/>
        <v>0</v>
      </c>
      <c r="N10" s="16">
        <f>+IF(M10="","",IF(M10&gt;0,IF(AND(A10&gt;=1,A10&lt;=10),$D$3,IF(AND(A10&gt;=11,A10&lt;=20),$D$4,IF(AND(A10&gt;=21,A10&lt;=30),$D$5,IF(LEFT(A10,3)="Acc",1,"")))),M10))</f>
        <v>0</v>
      </c>
    </row>
    <row r="11" spans="1:14" x14ac:dyDescent="0.3">
      <c r="A11" s="4">
        <f t="shared" ref="A11:A38" si="2">+A10+1</f>
        <v>3</v>
      </c>
      <c r="B11" s="31" t="s">
        <v>297</v>
      </c>
      <c r="C11" s="5" t="s">
        <v>38</v>
      </c>
      <c r="D11" s="13" t="s">
        <v>215</v>
      </c>
      <c r="E11" s="13"/>
      <c r="F11" s="13" t="s">
        <v>32</v>
      </c>
      <c r="G11" s="13"/>
      <c r="H11" s="13" t="s">
        <v>298</v>
      </c>
      <c r="I11" s="13"/>
      <c r="J11" s="13"/>
      <c r="K11" s="13"/>
      <c r="L11" s="21">
        <v>0</v>
      </c>
      <c r="M11" s="15">
        <f t="shared" si="0"/>
        <v>0</v>
      </c>
      <c r="N11" s="16">
        <f t="shared" si="1"/>
        <v>0</v>
      </c>
    </row>
    <row r="12" spans="1:14" x14ac:dyDescent="0.3">
      <c r="A12" s="4">
        <f t="shared" si="2"/>
        <v>4</v>
      </c>
      <c r="B12" s="4">
        <v>7266096</v>
      </c>
      <c r="C12" s="5" t="s">
        <v>38</v>
      </c>
      <c r="D12" s="13"/>
      <c r="E12" s="13"/>
      <c r="F12" s="13"/>
      <c r="G12" s="13"/>
      <c r="H12" s="13"/>
      <c r="I12" s="13"/>
      <c r="J12" s="13"/>
      <c r="K12" s="13"/>
      <c r="L12" s="21">
        <v>0</v>
      </c>
      <c r="M12" s="15">
        <f t="shared" si="0"/>
        <v>0</v>
      </c>
      <c r="N12" s="16">
        <f t="shared" si="1"/>
        <v>0</v>
      </c>
    </row>
    <row r="13" spans="1:14" x14ac:dyDescent="0.3">
      <c r="A13" s="4">
        <f t="shared" si="2"/>
        <v>5</v>
      </c>
      <c r="B13" s="31" t="s">
        <v>299</v>
      </c>
      <c r="C13" s="5" t="s">
        <v>38</v>
      </c>
      <c r="D13" s="13" t="s">
        <v>36</v>
      </c>
      <c r="E13" s="13"/>
      <c r="F13" s="13"/>
      <c r="G13" s="13"/>
      <c r="H13" s="13"/>
      <c r="I13" s="13"/>
      <c r="J13" s="13"/>
      <c r="K13" s="13"/>
      <c r="L13" s="21">
        <v>0</v>
      </c>
      <c r="M13" s="15">
        <f t="shared" si="0"/>
        <v>0</v>
      </c>
      <c r="N13" s="16">
        <f t="shared" si="1"/>
        <v>0</v>
      </c>
    </row>
    <row r="14" spans="1:14" x14ac:dyDescent="0.3">
      <c r="A14" s="4">
        <f t="shared" si="2"/>
        <v>6</v>
      </c>
      <c r="B14" s="4">
        <v>7605117</v>
      </c>
      <c r="C14" s="5" t="s">
        <v>38</v>
      </c>
      <c r="D14" s="13"/>
      <c r="E14" s="13"/>
      <c r="F14" s="13"/>
      <c r="G14" s="13"/>
      <c r="H14" s="13"/>
      <c r="I14" s="13"/>
      <c r="J14" s="13"/>
      <c r="K14" s="13"/>
      <c r="L14" s="21">
        <v>0</v>
      </c>
      <c r="M14" s="15">
        <f t="shared" si="0"/>
        <v>0</v>
      </c>
      <c r="N14" s="16">
        <f t="shared" si="1"/>
        <v>0</v>
      </c>
    </row>
    <row r="15" spans="1:14" x14ac:dyDescent="0.3">
      <c r="A15" s="4">
        <f t="shared" si="2"/>
        <v>7</v>
      </c>
      <c r="B15" s="4">
        <v>10271096</v>
      </c>
      <c r="C15" s="5" t="s">
        <v>38</v>
      </c>
      <c r="D15" s="13"/>
      <c r="E15" s="13"/>
      <c r="F15" s="13"/>
      <c r="G15" s="13"/>
      <c r="H15" s="13"/>
      <c r="I15" s="13"/>
      <c r="J15" s="13"/>
      <c r="K15" s="13"/>
      <c r="L15" s="21">
        <v>0</v>
      </c>
      <c r="M15" s="15">
        <f t="shared" si="0"/>
        <v>0</v>
      </c>
      <c r="N15" s="16">
        <f t="shared" si="1"/>
        <v>0</v>
      </c>
    </row>
    <row r="16" spans="1:14" x14ac:dyDescent="0.3">
      <c r="A16" s="4">
        <f t="shared" si="2"/>
        <v>8</v>
      </c>
      <c r="B16" s="4">
        <v>40422398</v>
      </c>
      <c r="C16" s="5" t="s">
        <v>38</v>
      </c>
      <c r="D16" s="13"/>
      <c r="E16" s="13"/>
      <c r="F16" s="13"/>
      <c r="G16" s="13"/>
      <c r="H16" s="13"/>
      <c r="I16" s="13"/>
      <c r="J16" s="13"/>
      <c r="K16" s="13"/>
      <c r="L16" s="21">
        <v>0</v>
      </c>
      <c r="M16" s="15">
        <f t="shared" si="0"/>
        <v>0</v>
      </c>
      <c r="N16" s="16">
        <f t="shared" si="1"/>
        <v>0</v>
      </c>
    </row>
    <row r="17" spans="1:14" x14ac:dyDescent="0.3">
      <c r="A17" s="4">
        <f t="shared" si="2"/>
        <v>9</v>
      </c>
      <c r="B17" s="31" t="s">
        <v>300</v>
      </c>
      <c r="C17" s="5" t="s">
        <v>38</v>
      </c>
      <c r="D17" s="13"/>
      <c r="E17" s="13"/>
      <c r="F17" s="13"/>
      <c r="G17" s="13"/>
      <c r="H17" s="13"/>
      <c r="I17" s="13"/>
      <c r="J17" s="13"/>
      <c r="K17" s="13"/>
      <c r="L17" s="21">
        <v>0</v>
      </c>
      <c r="M17" s="15">
        <f t="shared" si="0"/>
        <v>0</v>
      </c>
      <c r="N17" s="16">
        <f t="shared" si="1"/>
        <v>0</v>
      </c>
    </row>
    <row r="18" spans="1:14" x14ac:dyDescent="0.3">
      <c r="A18" s="4">
        <f t="shared" si="2"/>
        <v>10</v>
      </c>
      <c r="B18" s="31" t="s">
        <v>301</v>
      </c>
      <c r="C18" s="5" t="s">
        <v>38</v>
      </c>
      <c r="D18" s="53" t="s">
        <v>302</v>
      </c>
      <c r="E18" s="13"/>
      <c r="F18" s="13"/>
      <c r="G18" s="13"/>
      <c r="H18" s="13"/>
      <c r="I18" s="13"/>
      <c r="J18" s="13"/>
      <c r="K18" s="13"/>
      <c r="L18" s="21">
        <v>1</v>
      </c>
      <c r="M18" s="15">
        <f t="shared" si="0"/>
        <v>1</v>
      </c>
      <c r="N18" s="16">
        <f t="shared" si="1"/>
        <v>3</v>
      </c>
    </row>
    <row r="19" spans="1:14" x14ac:dyDescent="0.3">
      <c r="A19" s="4">
        <f t="shared" si="2"/>
        <v>11</v>
      </c>
      <c r="B19" s="4">
        <v>10336504</v>
      </c>
      <c r="C19" s="5" t="s">
        <v>38</v>
      </c>
      <c r="D19" s="13" t="s">
        <v>14</v>
      </c>
      <c r="E19" s="13"/>
      <c r="F19" s="53" t="s">
        <v>13</v>
      </c>
      <c r="G19" s="13"/>
      <c r="H19" s="13" t="s">
        <v>40</v>
      </c>
      <c r="I19" s="13"/>
      <c r="J19" s="13"/>
      <c r="K19" s="13"/>
      <c r="L19" s="21">
        <v>1</v>
      </c>
      <c r="M19" s="15">
        <f t="shared" si="0"/>
        <v>1</v>
      </c>
      <c r="N19" s="17">
        <f t="shared" si="1"/>
        <v>2</v>
      </c>
    </row>
    <row r="20" spans="1:14" x14ac:dyDescent="0.3">
      <c r="A20" s="4">
        <f t="shared" si="2"/>
        <v>12</v>
      </c>
      <c r="B20" s="4">
        <v>8165072</v>
      </c>
      <c r="C20" s="5" t="s">
        <v>38</v>
      </c>
      <c r="D20" s="13" t="s">
        <v>29</v>
      </c>
      <c r="E20" s="13"/>
      <c r="F20" s="13"/>
      <c r="G20" s="13"/>
      <c r="H20" s="13"/>
      <c r="I20" s="13"/>
      <c r="J20" s="13"/>
      <c r="K20" s="13"/>
      <c r="L20" s="21">
        <v>0</v>
      </c>
      <c r="M20" s="15">
        <f t="shared" si="0"/>
        <v>0</v>
      </c>
      <c r="N20" s="17">
        <f t="shared" si="1"/>
        <v>0</v>
      </c>
    </row>
    <row r="21" spans="1:14" x14ac:dyDescent="0.3">
      <c r="A21" s="4">
        <f t="shared" si="2"/>
        <v>13</v>
      </c>
      <c r="B21" s="31" t="s">
        <v>304</v>
      </c>
      <c r="C21" s="5" t="s">
        <v>38</v>
      </c>
      <c r="D21" s="13" t="s">
        <v>130</v>
      </c>
      <c r="E21" s="13"/>
      <c r="F21" s="13"/>
      <c r="G21" s="13"/>
      <c r="H21" s="13"/>
      <c r="I21" s="13"/>
      <c r="J21" s="13"/>
      <c r="K21" s="13"/>
      <c r="L21" s="21">
        <v>0</v>
      </c>
      <c r="M21" s="15">
        <f t="shared" si="0"/>
        <v>0</v>
      </c>
      <c r="N21" s="17">
        <f t="shared" si="1"/>
        <v>0</v>
      </c>
    </row>
    <row r="22" spans="1:14" x14ac:dyDescent="0.3">
      <c r="A22" s="4">
        <f t="shared" si="2"/>
        <v>14</v>
      </c>
      <c r="B22" s="4">
        <v>3640391</v>
      </c>
      <c r="C22" s="5" t="s">
        <v>38</v>
      </c>
      <c r="D22" s="13"/>
      <c r="E22" s="13"/>
      <c r="F22" s="13"/>
      <c r="G22" s="13"/>
      <c r="H22" s="13"/>
      <c r="I22" s="13"/>
      <c r="J22" s="13"/>
      <c r="K22" s="13"/>
      <c r="L22" s="21">
        <v>0</v>
      </c>
      <c r="M22" s="15">
        <f t="shared" si="0"/>
        <v>0</v>
      </c>
      <c r="N22" s="17">
        <f t="shared" si="1"/>
        <v>0</v>
      </c>
    </row>
    <row r="23" spans="1:14" x14ac:dyDescent="0.3">
      <c r="A23" s="4">
        <f t="shared" si="2"/>
        <v>15</v>
      </c>
      <c r="B23" s="31" t="s">
        <v>303</v>
      </c>
      <c r="C23" s="5" t="s">
        <v>38</v>
      </c>
      <c r="D23" s="13" t="s">
        <v>305</v>
      </c>
      <c r="E23" s="13"/>
      <c r="F23" s="13"/>
      <c r="G23" s="13"/>
      <c r="H23" s="13"/>
      <c r="I23" s="13"/>
      <c r="J23" s="13"/>
      <c r="K23" s="13"/>
      <c r="L23" s="21">
        <v>0</v>
      </c>
      <c r="M23" s="15">
        <f t="shared" si="0"/>
        <v>0</v>
      </c>
      <c r="N23" s="17">
        <f t="shared" si="1"/>
        <v>0</v>
      </c>
    </row>
    <row r="24" spans="1:14" x14ac:dyDescent="0.3">
      <c r="A24" s="4">
        <f t="shared" si="2"/>
        <v>16</v>
      </c>
      <c r="B24" s="4">
        <v>15449983</v>
      </c>
      <c r="C24" s="5" t="s">
        <v>38</v>
      </c>
      <c r="D24" s="13" t="s">
        <v>41</v>
      </c>
      <c r="E24" s="13"/>
      <c r="F24" s="13"/>
      <c r="G24" s="13"/>
      <c r="H24" s="13"/>
      <c r="I24" s="13"/>
      <c r="J24" s="13"/>
      <c r="K24" s="13"/>
      <c r="L24" s="21">
        <v>0</v>
      </c>
      <c r="M24" s="15">
        <f t="shared" si="0"/>
        <v>0</v>
      </c>
      <c r="N24" s="17">
        <f t="shared" si="1"/>
        <v>0</v>
      </c>
    </row>
    <row r="25" spans="1:14" x14ac:dyDescent="0.3">
      <c r="A25" s="4">
        <f t="shared" si="2"/>
        <v>17</v>
      </c>
      <c r="B25" s="38" t="s">
        <v>306</v>
      </c>
      <c r="C25" s="5" t="s">
        <v>38</v>
      </c>
      <c r="D25" s="13" t="s">
        <v>307</v>
      </c>
      <c r="E25" s="13"/>
      <c r="F25" s="53" t="s">
        <v>308</v>
      </c>
      <c r="G25" s="13"/>
      <c r="H25" s="13"/>
      <c r="I25" s="13"/>
      <c r="J25" s="13"/>
      <c r="K25" s="13"/>
      <c r="L25" s="21">
        <v>1</v>
      </c>
      <c r="M25" s="15">
        <f t="shared" si="0"/>
        <v>1</v>
      </c>
      <c r="N25" s="17">
        <f t="shared" si="1"/>
        <v>2</v>
      </c>
    </row>
    <row r="26" spans="1:14" x14ac:dyDescent="0.3">
      <c r="A26" s="4">
        <f t="shared" si="2"/>
        <v>18</v>
      </c>
      <c r="B26" s="4">
        <v>5377156</v>
      </c>
      <c r="C26" s="5" t="s">
        <v>38</v>
      </c>
      <c r="D26" s="13"/>
      <c r="E26" s="13"/>
      <c r="F26" s="13"/>
      <c r="G26" s="13"/>
      <c r="H26" s="13"/>
      <c r="I26" s="13"/>
      <c r="J26" s="13"/>
      <c r="K26" s="13"/>
      <c r="L26" s="21">
        <v>0</v>
      </c>
      <c r="M26" s="15">
        <f t="shared" si="0"/>
        <v>0</v>
      </c>
      <c r="N26" s="17">
        <f t="shared" si="1"/>
        <v>0</v>
      </c>
    </row>
    <row r="27" spans="1:14" x14ac:dyDescent="0.3">
      <c r="A27" s="4">
        <f t="shared" si="2"/>
        <v>19</v>
      </c>
      <c r="B27" s="4">
        <v>7130975</v>
      </c>
      <c r="C27" s="5" t="s">
        <v>38</v>
      </c>
      <c r="D27" s="13"/>
      <c r="E27" s="13"/>
      <c r="F27" s="13"/>
      <c r="G27" s="13"/>
      <c r="H27" s="13"/>
      <c r="I27" s="13"/>
      <c r="J27" s="13"/>
      <c r="K27" s="13"/>
      <c r="L27" s="21">
        <v>0</v>
      </c>
      <c r="M27" s="15">
        <f t="shared" si="0"/>
        <v>0</v>
      </c>
      <c r="N27" s="17">
        <f t="shared" si="1"/>
        <v>0</v>
      </c>
    </row>
    <row r="28" spans="1:14" x14ac:dyDescent="0.3">
      <c r="A28" s="4">
        <f t="shared" si="2"/>
        <v>20</v>
      </c>
      <c r="B28" s="4">
        <v>7694366</v>
      </c>
      <c r="C28" s="5" t="s">
        <v>38</v>
      </c>
      <c r="D28" s="13"/>
      <c r="E28" s="13"/>
      <c r="F28" s="13"/>
      <c r="G28" s="13"/>
      <c r="H28" s="13"/>
      <c r="I28" s="13"/>
      <c r="J28" s="13"/>
      <c r="K28" s="13"/>
      <c r="L28" s="21">
        <v>0</v>
      </c>
      <c r="M28" s="15">
        <f t="shared" si="0"/>
        <v>0</v>
      </c>
      <c r="N28" s="17">
        <f t="shared" si="1"/>
        <v>0</v>
      </c>
    </row>
    <row r="29" spans="1:14" x14ac:dyDescent="0.3">
      <c r="A29" s="4">
        <f t="shared" si="2"/>
        <v>21</v>
      </c>
      <c r="B29" s="36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6"/>
      <c r="N29" s="36"/>
    </row>
    <row r="30" spans="1:14" x14ac:dyDescent="0.3">
      <c r="A30" s="4">
        <f t="shared" si="2"/>
        <v>22</v>
      </c>
      <c r="B30" s="36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6"/>
      <c r="N30" s="36"/>
    </row>
    <row r="31" spans="1:14" x14ac:dyDescent="0.3">
      <c r="A31" s="4">
        <f t="shared" si="2"/>
        <v>23</v>
      </c>
      <c r="B31" s="4">
        <v>10490414</v>
      </c>
      <c r="C31" s="5" t="s">
        <v>38</v>
      </c>
      <c r="D31" s="13"/>
      <c r="E31" s="13"/>
      <c r="F31" s="13"/>
      <c r="G31" s="13"/>
      <c r="H31" s="13"/>
      <c r="I31" s="13"/>
      <c r="J31" s="13"/>
      <c r="K31" s="13"/>
      <c r="L31" s="21">
        <v>0</v>
      </c>
      <c r="M31" s="15">
        <f t="shared" si="0"/>
        <v>0</v>
      </c>
      <c r="N31" s="18">
        <f t="shared" si="1"/>
        <v>0</v>
      </c>
    </row>
    <row r="32" spans="1:14" x14ac:dyDescent="0.3">
      <c r="A32" s="4">
        <f t="shared" si="2"/>
        <v>24</v>
      </c>
      <c r="B32" s="36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6"/>
      <c r="N32" s="36"/>
    </row>
    <row r="33" spans="1:14" x14ac:dyDescent="0.3">
      <c r="A33" s="4">
        <f t="shared" si="2"/>
        <v>25</v>
      </c>
      <c r="B33" s="4">
        <v>10006370</v>
      </c>
      <c r="C33" s="5" t="s">
        <v>38</v>
      </c>
      <c r="D33" s="13" t="s">
        <v>42</v>
      </c>
      <c r="E33" s="13"/>
      <c r="F33" s="13"/>
      <c r="G33" s="13"/>
      <c r="H33" s="13"/>
      <c r="I33" s="13"/>
      <c r="J33" s="13"/>
      <c r="K33" s="13"/>
      <c r="L33" s="21">
        <v>0</v>
      </c>
      <c r="M33" s="15">
        <f t="shared" si="0"/>
        <v>0</v>
      </c>
      <c r="N33" s="18">
        <f t="shared" si="1"/>
        <v>0</v>
      </c>
    </row>
    <row r="34" spans="1:14" x14ac:dyDescent="0.3">
      <c r="A34" s="4">
        <f t="shared" si="2"/>
        <v>26</v>
      </c>
      <c r="B34" s="4">
        <v>40095926</v>
      </c>
      <c r="C34" s="5" t="s">
        <v>38</v>
      </c>
      <c r="D34" s="13"/>
      <c r="E34" s="13"/>
      <c r="F34" s="13"/>
      <c r="G34" s="13"/>
      <c r="H34" s="13"/>
      <c r="I34" s="13"/>
      <c r="J34" s="13"/>
      <c r="K34" s="13"/>
      <c r="L34" s="21">
        <v>0</v>
      </c>
      <c r="M34" s="15">
        <f t="shared" si="0"/>
        <v>0</v>
      </c>
      <c r="N34" s="18">
        <f t="shared" si="1"/>
        <v>0</v>
      </c>
    </row>
    <row r="35" spans="1:14" x14ac:dyDescent="0.3">
      <c r="A35" s="4">
        <f t="shared" si="2"/>
        <v>27</v>
      </c>
      <c r="B35" s="4">
        <v>7422819</v>
      </c>
      <c r="C35" s="5" t="s">
        <v>38</v>
      </c>
      <c r="D35" s="13" t="s">
        <v>43</v>
      </c>
      <c r="E35" s="13"/>
      <c r="F35" s="13"/>
      <c r="G35" s="13"/>
      <c r="H35" s="13"/>
      <c r="I35" s="13"/>
      <c r="J35" s="13"/>
      <c r="K35" s="13"/>
      <c r="L35" s="21">
        <v>0</v>
      </c>
      <c r="M35" s="15">
        <f t="shared" si="0"/>
        <v>0</v>
      </c>
      <c r="N35" s="18">
        <f t="shared" si="1"/>
        <v>0</v>
      </c>
    </row>
    <row r="36" spans="1:14" x14ac:dyDescent="0.3">
      <c r="A36" s="4">
        <f t="shared" si="2"/>
        <v>28</v>
      </c>
      <c r="B36" s="4">
        <v>16002270</v>
      </c>
      <c r="C36" s="5" t="s">
        <v>38</v>
      </c>
      <c r="D36" s="53" t="s">
        <v>44</v>
      </c>
      <c r="E36" s="13"/>
      <c r="F36" s="13" t="s">
        <v>45</v>
      </c>
      <c r="G36" s="13"/>
      <c r="H36" s="13"/>
      <c r="I36" s="13"/>
      <c r="J36" s="13"/>
      <c r="K36" s="13"/>
      <c r="L36" s="21">
        <v>1</v>
      </c>
      <c r="M36" s="15">
        <f t="shared" si="0"/>
        <v>1</v>
      </c>
      <c r="N36" s="18">
        <f t="shared" si="1"/>
        <v>1</v>
      </c>
    </row>
    <row r="37" spans="1:14" x14ac:dyDescent="0.3">
      <c r="A37" s="4">
        <f t="shared" si="2"/>
        <v>29</v>
      </c>
      <c r="B37" s="4">
        <v>9805105</v>
      </c>
      <c r="C37" s="5" t="s">
        <v>38</v>
      </c>
      <c r="D37" s="13"/>
      <c r="E37" s="13"/>
      <c r="F37" s="13"/>
      <c r="G37" s="13"/>
      <c r="H37" s="13"/>
      <c r="I37" s="13"/>
      <c r="J37" s="13"/>
      <c r="K37" s="13"/>
      <c r="L37" s="21">
        <v>0</v>
      </c>
      <c r="M37" s="15">
        <f t="shared" si="0"/>
        <v>0</v>
      </c>
      <c r="N37" s="18">
        <f t="shared" si="1"/>
        <v>0</v>
      </c>
    </row>
    <row r="38" spans="1:14" x14ac:dyDescent="0.3">
      <c r="A38" s="4">
        <f t="shared" si="2"/>
        <v>30</v>
      </c>
      <c r="B38" s="4">
        <v>6152899</v>
      </c>
      <c r="C38" s="5" t="s">
        <v>38</v>
      </c>
      <c r="D38" s="13"/>
      <c r="E38" s="13"/>
      <c r="F38" s="13"/>
      <c r="G38" s="13"/>
      <c r="H38" s="13"/>
      <c r="I38" s="13"/>
      <c r="J38" s="13"/>
      <c r="K38" s="13"/>
      <c r="L38" s="21">
        <v>0</v>
      </c>
      <c r="M38" s="15">
        <f t="shared" si="0"/>
        <v>0</v>
      </c>
      <c r="N38" s="18">
        <f t="shared" si="1"/>
        <v>0</v>
      </c>
    </row>
    <row r="39" spans="1:14" x14ac:dyDescent="0.3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1:14" x14ac:dyDescent="0.3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 x14ac:dyDescent="0.3">
      <c r="C41" s="3"/>
      <c r="D41" s="3"/>
      <c r="E41" s="11"/>
      <c r="F41" s="3"/>
      <c r="G41" s="11"/>
      <c r="H41" s="3"/>
      <c r="I41" s="11"/>
      <c r="J41" s="3"/>
      <c r="K41" s="11"/>
    </row>
    <row r="42" spans="1:14" x14ac:dyDescent="0.3">
      <c r="C42" s="3"/>
      <c r="D42" s="3"/>
      <c r="E42" s="11"/>
      <c r="F42" s="3"/>
      <c r="G42" s="11"/>
      <c r="H42" s="3"/>
      <c r="I42" s="11"/>
      <c r="J42" s="3"/>
      <c r="K42" s="11"/>
    </row>
    <row r="43" spans="1:14" x14ac:dyDescent="0.3">
      <c r="C43" s="3"/>
      <c r="D43" s="3"/>
      <c r="E43" s="11"/>
      <c r="F43" s="3"/>
      <c r="G43" s="11"/>
      <c r="H43" s="3"/>
      <c r="I43" s="11"/>
      <c r="J43" s="3"/>
      <c r="K43" s="11"/>
    </row>
    <row r="44" spans="1:14" x14ac:dyDescent="0.3">
      <c r="C44" s="3"/>
      <c r="D44" s="3"/>
      <c r="E44" s="11"/>
      <c r="F44" s="3"/>
      <c r="G44" s="11"/>
      <c r="H44" s="3"/>
      <c r="I44" s="11"/>
      <c r="J44" s="3"/>
      <c r="K44" s="11"/>
    </row>
    <row r="45" spans="1:14" x14ac:dyDescent="0.3">
      <c r="C45" s="3"/>
      <c r="D45" s="3"/>
      <c r="E45" s="11"/>
      <c r="F45" s="3"/>
      <c r="G45" s="11"/>
      <c r="H45" s="3"/>
      <c r="I45" s="11"/>
      <c r="J45" s="3"/>
      <c r="K45" s="11"/>
    </row>
    <row r="46" spans="1:14" x14ac:dyDescent="0.3">
      <c r="C46" s="3"/>
      <c r="D46" s="3"/>
      <c r="E46" s="11"/>
      <c r="F46" s="3"/>
      <c r="G46" s="11"/>
      <c r="H46" s="3"/>
      <c r="I46" s="11"/>
      <c r="J46" s="3"/>
      <c r="K46" s="11"/>
    </row>
  </sheetData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RESUMEN</vt:lpstr>
      <vt:lpstr>ANA</vt:lpstr>
      <vt:lpstr>PBG</vt:lpstr>
      <vt:lpstr>OBR</vt:lpstr>
      <vt:lpstr>IND</vt:lpstr>
      <vt:lpstr>COO</vt:lpstr>
      <vt:lpstr>DUN</vt:lpstr>
      <vt:lpstr>PPT</vt:lpstr>
      <vt:lpstr>PLP</vt:lpstr>
      <vt:lpstr>PPR</vt:lpstr>
      <vt:lpstr>FEP</vt:lpstr>
      <vt:lpstr>PET</vt:lpstr>
      <vt:lpstr>VER</vt:lpstr>
      <vt:lpstr>FED</vt:lpstr>
      <vt:lpstr>FDE</vt:lpstr>
      <vt:lpstr>PPP</vt:lpstr>
      <vt:lpstr>PAC</vt:lpstr>
      <vt:lpstr>PRI</vt:lpstr>
      <vt:lpstr>SIC</vt:lpstr>
      <vt:lpstr>PRO</vt:lpstr>
      <vt:lpstr>UCD</vt:lpstr>
      <vt:lpstr>UNA</vt:lpstr>
      <vt:lpstr>FYL</vt:lpstr>
      <vt:lpstr>PLG</vt:lpstr>
      <vt:lpstr>FRE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Sotil</dc:creator>
  <cp:lastModifiedBy>Andres Sotil</cp:lastModifiedBy>
  <dcterms:created xsi:type="dcterms:W3CDTF">2025-11-03T16:37:07Z</dcterms:created>
  <dcterms:modified xsi:type="dcterms:W3CDTF">2026-02-23T12:55:10Z</dcterms:modified>
</cp:coreProperties>
</file>